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ublic\Program aktywizjacji dla opiekunów ON\Dokumenty po konsultacjach z DF, DB, DP\Pakiet do ostatecznej weryfikacji\"/>
    </mc:Choice>
  </mc:AlternateContent>
  <xr:revisionPtr revIDLastSave="0" documentId="13_ncr:1_{29BE809E-C985-45E9-AE87-4DC8B75385F2}" xr6:coauthVersionLast="47" xr6:coauthVersionMax="47" xr10:uidLastSave="{00000000-0000-0000-0000-000000000000}"/>
  <bookViews>
    <workbookView xWindow="-120" yWindow="-120" windowWidth="29040" windowHeight="15840" xr2:uid="{95EF666A-5966-402A-AF66-7C6D53B787F1}"/>
  </bookViews>
  <sheets>
    <sheet name="Instrukcja" sheetId="3" r:id="rId1"/>
    <sheet name="Odpowiedzi uczestników" sheetId="11" r:id="rId2"/>
    <sheet name="Razem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nkieta 1_16d27864-28a1-4fe7-aeb6-28972f1131bb" name="Ankieta 1" connection="Zapytanie — Ankieta 1"/>
          <x15:modelTable id="Ankieta 2_25db26d1-999e-4355-adca-91e212011303" name="Ankieta 2" connection="Zapytanie — Ankieta 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S19" i="11" l="1"/>
  <c r="EM19" i="11"/>
  <c r="EN19" i="11"/>
  <c r="EO19" i="11"/>
  <c r="EP19" i="11"/>
  <c r="EQ19" i="11"/>
  <c r="ER19" i="11"/>
  <c r="EL19" i="11"/>
  <c r="EI19" i="11"/>
  <c r="EJ19" i="11"/>
  <c r="EH19" i="11"/>
  <c r="EF19" i="11"/>
  <c r="DV19" i="11"/>
  <c r="DW19" i="11"/>
  <c r="DX19" i="11"/>
  <c r="DY19" i="11"/>
  <c r="DZ19" i="11"/>
  <c r="EA19" i="11"/>
  <c r="EB19" i="11"/>
  <c r="EC19" i="11"/>
  <c r="ED19" i="11"/>
  <c r="DU19" i="11"/>
  <c r="DP19" i="11"/>
  <c r="DQ19" i="11"/>
  <c r="DR19" i="11"/>
  <c r="DS19" i="11"/>
  <c r="DO19" i="11"/>
  <c r="CG19" i="11"/>
  <c r="CH19" i="11"/>
  <c r="CI19" i="11"/>
  <c r="CJ19" i="11"/>
  <c r="CK19" i="11"/>
  <c r="CL19" i="11"/>
  <c r="CM19" i="11"/>
  <c r="CN19" i="11"/>
  <c r="CO19" i="11"/>
  <c r="CP19" i="11"/>
  <c r="CQ19" i="11"/>
  <c r="CR19" i="11"/>
  <c r="CS19" i="11"/>
  <c r="CT19" i="11"/>
  <c r="CU19" i="11"/>
  <c r="CV19" i="11"/>
  <c r="CW19" i="11"/>
  <c r="CX19" i="11"/>
  <c r="CY19" i="11"/>
  <c r="CZ19" i="11"/>
  <c r="DA19" i="11"/>
  <c r="DB19" i="11"/>
  <c r="DC19" i="11"/>
  <c r="DD19" i="11"/>
  <c r="DE19" i="11"/>
  <c r="DF19" i="11"/>
  <c r="DG19" i="11"/>
  <c r="DH19" i="11"/>
  <c r="DI19" i="11"/>
  <c r="DJ19" i="11"/>
  <c r="DK19" i="11"/>
  <c r="DL19" i="11"/>
  <c r="CF19" i="11"/>
  <c r="CB19" i="11"/>
  <c r="CC19" i="11"/>
  <c r="CD19" i="11"/>
  <c r="CA19" i="11"/>
  <c r="BX19" i="11"/>
  <c r="BY19" i="11"/>
  <c r="BW19" i="11"/>
  <c r="BU19" i="11"/>
  <c r="BR19" i="11"/>
  <c r="BS19" i="11"/>
  <c r="BT19" i="11"/>
  <c r="BQ19" i="11"/>
  <c r="BK19" i="11"/>
  <c r="BL19" i="11"/>
  <c r="BM19" i="11"/>
  <c r="BN19" i="11"/>
  <c r="BO19" i="11"/>
  <c r="BI19" i="11"/>
  <c r="BJ19" i="11"/>
  <c r="BH19" i="11"/>
  <c r="BB19" i="11"/>
  <c r="BC19" i="11"/>
  <c r="BD19" i="11"/>
  <c r="BE19" i="11"/>
  <c r="BF19" i="11"/>
  <c r="BA19" i="11"/>
  <c r="AZ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P19" i="11"/>
  <c r="AQ19" i="11"/>
  <c r="AR19" i="11"/>
  <c r="AS19" i="11"/>
  <c r="C19" i="11"/>
  <c r="D19" i="11"/>
  <c r="E19" i="11"/>
  <c r="F19" i="11"/>
  <c r="G19" i="11"/>
  <c r="H19" i="11"/>
  <c r="B19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7789597-0EE6-4A71-AF11-C578B5DBD49A}" keepAlive="1" name="ThisWorkbookDataModel" description="Model danych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887F1DC-FAEA-4019-98D3-C9093039012A}" name="Zapytanie — Ankieta 1" description="Połączenie z zapytaniem „Ankieta 1” w skoroszycie." type="100" refreshedVersion="7" minRefreshableVersion="5">
    <extLst>
      <ext xmlns:x15="http://schemas.microsoft.com/office/spreadsheetml/2010/11/main" uri="{DE250136-89BD-433C-8126-D09CA5730AF9}">
        <x15:connection id="3e7408b8-0240-4e12-b177-a8fa0815b3a2"/>
      </ext>
    </extLst>
  </connection>
  <connection id="3" xr16:uid="{D56B6622-58C8-4CEC-AF5F-E2320824CFFC}" name="Zapytanie — Ankieta 2" description="Połączenie z zapytaniem „Ankieta 2” w skoroszycie." type="100" refreshedVersion="7" minRefreshableVersion="5">
    <extLst>
      <ext xmlns:x15="http://schemas.microsoft.com/office/spreadsheetml/2010/11/main" uri="{DE250136-89BD-433C-8126-D09CA5730AF9}">
        <x15:connection id="e8c15ccd-3b94-4d44-9e53-f813603711e6"/>
      </ext>
    </extLst>
  </connection>
</connections>
</file>

<file path=xl/sharedStrings.xml><?xml version="1.0" encoding="utf-8"?>
<sst xmlns="http://schemas.openxmlformats.org/spreadsheetml/2006/main" count="692" uniqueCount="349">
  <si>
    <t xml:space="preserve">Struktura uczestników ze względu na płeć i wiek uczestników </t>
  </si>
  <si>
    <t>Wiek</t>
  </si>
  <si>
    <t>Ogółem</t>
  </si>
  <si>
    <t>Kobieta</t>
  </si>
  <si>
    <t xml:space="preserve">Mężczyna </t>
  </si>
  <si>
    <t>Wielkość miejsca zamieszkania ogółem</t>
  </si>
  <si>
    <t>Liczba uczestników</t>
  </si>
  <si>
    <t>Wieś</t>
  </si>
  <si>
    <t>Miasto do 50 tys.</t>
  </si>
  <si>
    <t>Miasto od 50 tys. do 150 tys.</t>
  </si>
  <si>
    <t>Miasto od 150 tys. do 500 tys.</t>
  </si>
  <si>
    <t>Miasto powyżej 500 tys.</t>
  </si>
  <si>
    <t>Wielkość miejsca zamieszkania ze względu na płeć i wiek uczestników</t>
  </si>
  <si>
    <t>Płeć</t>
  </si>
  <si>
    <t>K</t>
  </si>
  <si>
    <t>M</t>
  </si>
  <si>
    <t>Struktura uczestników ze względu na województwo, płeć oraz wiek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</si>
  <si>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</si>
  <si>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</si>
  <si>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</si>
  <si>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</si>
  <si>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</si>
  <si>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</si>
  <si>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</si>
  <si>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</si>
  <si>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</si>
  <si>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</si>
  <si>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</si>
  <si>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</si>
  <si>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</si>
  <si>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</si>
  <si>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</si>
  <si>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</si>
  <si>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Struktura uczestników ze względu na posiadane wykształcenie, płeć oraz wiek</t>
  </si>
  <si>
    <t>Podstawowe</t>
  </si>
  <si>
    <t>Gimnazjum</t>
  </si>
  <si>
    <t>Średnie</t>
  </si>
  <si>
    <t>Zawodowe</t>
  </si>
  <si>
    <t>Wyższe</t>
  </si>
  <si>
    <t>Sytuacja zawodowa uczestnika w dniu zgłoszneia udziału do Programu ze względu na płeć oraz wiek uczestnika</t>
  </si>
  <si>
    <t>Bezrobotny/a</t>
  </si>
  <si>
    <t>Bierny/a zawodowo poszukujący/a pracy</t>
  </si>
  <si>
    <t>Bierny/a zawodowo nie poszukujący/a pracy</t>
  </si>
  <si>
    <t>Zatrudniony</t>
  </si>
  <si>
    <t xml:space="preserve">Struktura opiekunów ze względu na osoby nad którymi uczestnik sprawuje opiekę </t>
  </si>
  <si>
    <t>Liczba osób z niepełnosprawnością, nad którymi opiekę sprawuje uczestnik</t>
  </si>
  <si>
    <t>4 i więcej</t>
  </si>
  <si>
    <t xml:space="preserve">Wiek osób z niepelnosprawnością nad którymi opiekun sprawuje opiekę </t>
  </si>
  <si>
    <t>0-5 lat</t>
  </si>
  <si>
    <t>6-10 lat</t>
  </si>
  <si>
    <t>11-15 lat</t>
  </si>
  <si>
    <t>16-20 lat</t>
  </si>
  <si>
    <t>21-25 lat</t>
  </si>
  <si>
    <t>26-30 lat</t>
  </si>
  <si>
    <t>31-35 lat</t>
  </si>
  <si>
    <t>36-40 lat</t>
  </si>
  <si>
    <t>41-45 lat</t>
  </si>
  <si>
    <t>46-50 lat</t>
  </si>
  <si>
    <t>51-55 lat</t>
  </si>
  <si>
    <t>56-60 lat</t>
  </si>
  <si>
    <t>61-65 lat</t>
  </si>
  <si>
    <t>66-70 lat</t>
  </si>
  <si>
    <t>71-75 lat</t>
  </si>
  <si>
    <t>76-80 lat</t>
  </si>
  <si>
    <t>81 lat i więcej.</t>
  </si>
  <si>
    <t>Struktura opiekunów ze względu na pobierane świadczenie z tytułu pełnienia opieki nad osobą z niepełnosprawnością, lub inny</t>
  </si>
  <si>
    <t>Świadczenie pielęgnacyjne na „starych zasadach”</t>
  </si>
  <si>
    <t>Świadczenie pielęgnacyjne na „nowych zasadach”</t>
  </si>
  <si>
    <t>Zasiłek opiekuńczy</t>
  </si>
  <si>
    <t>Specjalny zasiłek opiekuńczy</t>
  </si>
  <si>
    <t>Świadczenie opiekuńcze</t>
  </si>
  <si>
    <t>Inne 1 …....</t>
  </si>
  <si>
    <t>Inne 2 …....</t>
  </si>
  <si>
    <t>Inne 3 …....</t>
  </si>
  <si>
    <t xml:space="preserve">Struktura zatrudnienia uczestników (przed udziałem w Programie) </t>
  </si>
  <si>
    <t>Bezrobotni</t>
  </si>
  <si>
    <t>Okres pozostawiania bez pracy</t>
  </si>
  <si>
    <t xml:space="preserve">Mniej niż 3 miesiące </t>
  </si>
  <si>
    <t>Więcej niż 3 miesiace krócej niż rok</t>
  </si>
  <si>
    <t>Więcej niż rok mniej niż 3 lata</t>
  </si>
  <si>
    <t>Więcej niż 3 lata</t>
  </si>
  <si>
    <t xml:space="preserve">Trwało dalej w dniu zgloszenia </t>
  </si>
  <si>
    <t>Zatrudnieni</t>
  </si>
  <si>
    <t>Podstawa podjęcia zatrudnienia</t>
  </si>
  <si>
    <t>Umowa o pracę</t>
  </si>
  <si>
    <t xml:space="preserve">Umowa zlecenie </t>
  </si>
  <si>
    <t xml:space="preserve">Umowa o dzieło </t>
  </si>
  <si>
    <t>Umowa o pracę nakładczą</t>
  </si>
  <si>
    <t xml:space="preserve">Umowa o pracę sezonową </t>
  </si>
  <si>
    <t xml:space="preserve">Inna podstawa zatrudnienia </t>
  </si>
  <si>
    <t>Czas trwania zatrudnienia</t>
  </si>
  <si>
    <t xml:space="preserve">mniej niż 3 miesiące </t>
  </si>
  <si>
    <t>więcej niż 3 miesiace krócej niż rok</t>
  </si>
  <si>
    <t>więcej niż rok mniej niż 3 lata</t>
  </si>
  <si>
    <t>więcej niż 3 lata</t>
  </si>
  <si>
    <t xml:space="preserve">trwało dalej w dniu zgloszenia </t>
  </si>
  <si>
    <t xml:space="preserve">Dotychczas wykonywana praca </t>
  </si>
  <si>
    <t>Zawód 1 ….</t>
  </si>
  <si>
    <t>Zawód 2 ….</t>
  </si>
  <si>
    <t>Zawód 3 ….</t>
  </si>
  <si>
    <t xml:space="preserve">Struktura uczestników korzystających z Programu ze względu na realziwoane zadania z uwzględnieniem wieku i płci uczestników </t>
  </si>
  <si>
    <t>Tylko Moduł I</t>
  </si>
  <si>
    <t>Tylko Moduł II</t>
  </si>
  <si>
    <t>Moduł I i Moduł II u tego samego realizatora</t>
  </si>
  <si>
    <t xml:space="preserve">Moduł I i Moduł II u dwóch realizatorów </t>
  </si>
  <si>
    <t>Zadania w ramach Modułu I</t>
  </si>
  <si>
    <t>Zadania w ramach Modułu II</t>
  </si>
  <si>
    <t xml:space="preserve">Stuktura uczestników po zakończeniu Programu ze względu na osiągnięty efekt podjętych działań </t>
  </si>
  <si>
    <t>Brak podjęcia pracy, stażu oraz praktyk</t>
  </si>
  <si>
    <t>Podjęcie stażu</t>
  </si>
  <si>
    <t>Podjęcie praktyk</t>
  </si>
  <si>
    <t>Osoby, które podjęły pracę</t>
  </si>
  <si>
    <t xml:space="preserve">Wymiar ztrudnienia </t>
  </si>
  <si>
    <t xml:space="preserve">Pełny etat </t>
  </si>
  <si>
    <t>Cześc etatu</t>
  </si>
  <si>
    <t>1/2 etatu</t>
  </si>
  <si>
    <t>3/5 etatu</t>
  </si>
  <si>
    <t>4/5 etatu</t>
  </si>
  <si>
    <t xml:space="preserve">../ … etatu </t>
  </si>
  <si>
    <t>wymiar godzinowy (zatrudnienie cywilnoprawne)</t>
  </si>
  <si>
    <t>Czas pracy</t>
  </si>
  <si>
    <t>podstawowy</t>
  </si>
  <si>
    <t>zadaniowy</t>
  </si>
  <si>
    <t>przerywany</t>
  </si>
  <si>
    <t>skrócony</t>
  </si>
  <si>
    <t>inne 1</t>
  </si>
  <si>
    <t xml:space="preserve">inne 2 </t>
  </si>
  <si>
    <t>Organizacja pracy</t>
  </si>
  <si>
    <t>tylko stacjonarna</t>
  </si>
  <si>
    <t>hybrydowa</t>
  </si>
  <si>
    <t>tylko zdalna</t>
  </si>
  <si>
    <t xml:space="preserve">podstawa zatrudnienia </t>
  </si>
  <si>
    <t>umowa o pracę</t>
  </si>
  <si>
    <t xml:space="preserve">umowa zlecenie </t>
  </si>
  <si>
    <t xml:space="preserve">umowa o dzieło </t>
  </si>
  <si>
    <t>umowa o pracę nakładczą</t>
  </si>
  <si>
    <t xml:space="preserve">umowa o pracę sezonową </t>
  </si>
  <si>
    <t xml:space="preserve">inne </t>
  </si>
  <si>
    <t>Stanowisko na jakim podjęto pracę</t>
  </si>
  <si>
    <t>stanowisko 1</t>
  </si>
  <si>
    <t>stanowisko 2</t>
  </si>
  <si>
    <t xml:space="preserve">stanowisko 3 </t>
  </si>
  <si>
    <t xml:space="preserve">Osoby, które nie podjęły pracy/ stażu/ praktyk ze względu na przyczynę </t>
  </si>
  <si>
    <t>Brak dostępnych ofert pracy</t>
  </si>
  <si>
    <t>Brak możliwości pogodzenia obowiązków związanych z opieką z podjęciem zatrudnienia</t>
  </si>
  <si>
    <t>Możliwa utrata świadczenia pieniężnego z tytułu uzyskania wyższego dochodu</t>
  </si>
  <si>
    <t>Inne 1</t>
  </si>
  <si>
    <t>Inne 2</t>
  </si>
  <si>
    <t xml:space="preserve">Ocena uczestników </t>
  </si>
  <si>
    <t xml:space="preserve">Liczba uczestników </t>
  </si>
  <si>
    <t>5 – bardzo dobrze</t>
  </si>
  <si>
    <t>1 – źle</t>
  </si>
  <si>
    <t>Tak</t>
  </si>
  <si>
    <t>Nie</t>
  </si>
  <si>
    <t>Załącznik nr 2 Wyniki ewaluacji działań podjętych w ramach Programu</t>
  </si>
  <si>
    <t>15-17</t>
  </si>
  <si>
    <t>18-24</t>
  </si>
  <si>
    <t>25-34</t>
  </si>
  <si>
    <t>35-44</t>
  </si>
  <si>
    <t>45-59</t>
  </si>
  <si>
    <t>60-64</t>
  </si>
  <si>
    <t>65 lat i więcej</t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</si>
  <si>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indywidualne konsultacje z doradcą zawodowym;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</si>
  <si>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warsztaty dotyczące planowania kariery, przygotowania CV i rozmów kwalifikacyjnych;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</si>
  <si>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analizę kompetencji i wsparcie uczestnika Programu w wyborze ścieżki zawodowej;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</si>
  <si>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wsparcie w opracowaniu Indywidualnego Planu Działania prowadzącego do podjęcia zatrudnienia przez uczestnika Programu</t>
    </r>
    <r>
      <rPr>
        <sz val="11"/>
        <color theme="1"/>
        <rFont val="Calibri"/>
        <family val="2"/>
        <charset val="238"/>
        <scheme val="minor"/>
      </rPr>
      <t> </t>
    </r>
    <r>
      <rPr>
        <sz val="11"/>
        <color rgb="FF000000"/>
        <rFont val="Calibri"/>
        <family val="2"/>
        <charset val="238"/>
        <scheme val="minor"/>
      </rPr>
      <t>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</si>
  <si>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 xml:space="preserve">wsparcie w poszukiwaniu zatrudnienia na umowę o pracę oraz na podstawie umów cywilnoprawnych, z uwzględnieniem m.in. pracy zdalnej, różnych form organizacji czasu pracy, , pracy w różnych wymiarach czasu pracy, zatrudnienia na czas określony, pracy tymczasowej, zatrudnienia na czas wykonania określonej pracy; </t>
    </r>
    <r>
      <rPr>
        <sz val="11"/>
        <color theme="1"/>
        <rFont val="Calibri"/>
        <family val="2"/>
        <charset val="238"/>
        <scheme val="minor"/>
      </rPr>
      <t> </t>
    </r>
    <r>
      <rPr>
        <sz val="11"/>
        <color rgb="FF000000"/>
        <rFont val="Calibri"/>
        <family val="2"/>
        <charset val="238"/>
        <scheme val="minor"/>
      </rPr>
      <t>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</si>
  <si>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wsparcie w poszukiwaniu programów stażowych i mentoringowych;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</si>
  <si>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wsparcie w poszukiwaniu pracodawców oferujących zatrudnienie na warunkach umożliwiających łączenie obowiązków zawodowych z obowiązkami wynikającymi ze sprawowania opieki nad osobą z niepełnosprawnościami;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</si>
  <si>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wsparcie w założeniu własnej działalności gospodarczej przez uczestnika Programu.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</si>
  <si>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warsztaty radzenia sobie ze stresem;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</si>
  <si>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konsultacje z psychologiem i coachem kariery;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</si>
  <si>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warsztaty o tematyce przeciwdziałania wykluczeniu i izolacji społecznej opiekunów osób niepełnosprawnych;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</si>
  <si>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warsztaty albo konsultacje mające na w celu poprawę relacji rodzinnych i społecznych i równowagi między życiem zawodowym a osobistym;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</si>
  <si>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szkolenia o charakterze warsztatowym dotyczące np. zarządzania czasem, negocjacji, asertywności, komunikacji interpersonalnej, radzenia sobie z konfliktami, inteligencji emocjonalnej, pracy zespołowej;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</si>
  <si>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kursy komputerowe dostosowane do poziomu zaawansowania obsługi komputera przez uczestnika Programu 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</si>
  <si>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szkolenia lub kursy z obszaru już posiadanych umiejętności/kwalifikacji - aktualizacja wiedzy po przerwie w wykonywaniu pracy;</t>
    </r>
  </si>
  <si>
    <r>
      <t>§</t>
    </r>
    <r>
      <rPr>
        <sz val="11"/>
        <color rgb="FF000000"/>
        <rFont val="Times New Roman"/>
        <family val="1"/>
        <charset val="238"/>
      </rPr>
      <t xml:space="preserve">  </t>
    </r>
    <r>
      <rPr>
        <sz val="11"/>
        <color rgb="FF000000"/>
        <rFont val="Calibri"/>
        <family val="2"/>
        <charset val="238"/>
        <scheme val="minor"/>
      </rPr>
      <t>szkolenia lub kursy zawodowe pozwalające uzyskać nowe kompetencje i/lub uprawnienia zawodowe.</t>
    </r>
  </si>
  <si>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Jak ocenia Pan/i udział w Programie?</t>
    </r>
  </si>
  <si>
    <r>
      <rPr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Czy Pana/Pani zdaniem udział w Programie poprawił Pana/i sytuację na rynku pracy?</t>
    </r>
  </si>
  <si>
    <t>Uczestnik 1</t>
  </si>
  <si>
    <t>Uczestnik 2</t>
  </si>
  <si>
    <t>Uczestnik 3</t>
  </si>
  <si>
    <t>Uczestnik 4</t>
  </si>
  <si>
    <t>Uczestnik 5</t>
  </si>
  <si>
    <t>Uczestnik 6</t>
  </si>
  <si>
    <t>Uczestnik 7</t>
  </si>
  <si>
    <t>Uczestnik 8</t>
  </si>
  <si>
    <t>Uczestnik 9</t>
  </si>
  <si>
    <t>Uczestnik 10</t>
  </si>
  <si>
    <t>Uczestnik 11</t>
  </si>
  <si>
    <t>Uczestnik 12</t>
  </si>
  <si>
    <t>Uczestnik 13</t>
  </si>
  <si>
    <t>Uczestnik 14</t>
  </si>
  <si>
    <t>Uczestnik 15</t>
  </si>
  <si>
    <t>Liczba osób uzupełniających ankietę:</t>
  </si>
  <si>
    <t xml:space="preserve">Załącznik nr 3 do Załącznika nr 7 do Programu wsparcia aktywizacji zawodowej opiekunów osób niepełnosprawnych - edycja 2025 </t>
  </si>
  <si>
    <t>Instrukcja uzupełnienia wyników ankiety</t>
  </si>
  <si>
    <t>1. Ankietę należe przekazać każdemu z uczestników Programu.</t>
  </si>
  <si>
    <t>2. Uzupełnione ankiety należy zebrać, a następnie przenieść odpowiedzi do arkusza "Odpowiedzi uczestników"</t>
  </si>
  <si>
    <t xml:space="preserve">3. Ankieta jest anonimowa, w związku z tym każdy uczestnik został oznaczony ww. arkuszu jako Uczestnik 1, Uczestnik 2, … . </t>
  </si>
  <si>
    <t>4. W trakcie przenoszenia danych należy każdej ankiecie nadać numer, a następnie przenieść odpowiedzi.</t>
  </si>
  <si>
    <t>Nr. pytania</t>
  </si>
  <si>
    <t>5. Po przeniesieniu danych dla każdego uczestnika, należy przenieść ich sumę do arkusza "Podsumowanie".</t>
  </si>
  <si>
    <t xml:space="preserve">Interpretacja wyniku w arkuszu </t>
  </si>
  <si>
    <t>Pytanie jednokrotnego wyboru, przy wybranej wartości należy wpisać 1, w pozostałych 0</t>
  </si>
  <si>
    <t>Jeżeli pytanie dotyczy uczestnika należy wpisać 1 przy wybranej odpowiedzi, lub uzupełnić słownie, jeżeli nie dotyczy należy wpisać 0</t>
  </si>
  <si>
    <t>6. W ankiecie wyróżniono pytania zamknięte oraz otwarte, poniżej zamieszcozny jest wzór kodowania odpowiedzi:</t>
  </si>
  <si>
    <t>Mężczyzna</t>
  </si>
  <si>
    <t xml:space="preserve">Wieś </t>
  </si>
  <si>
    <t>M1.1</t>
  </si>
  <si>
    <t>M1.2</t>
  </si>
  <si>
    <t>M1.3</t>
  </si>
  <si>
    <t>M1.4</t>
  </si>
  <si>
    <t>M1.5</t>
  </si>
  <si>
    <t>M1.6</t>
  </si>
  <si>
    <t>M1.7</t>
  </si>
  <si>
    <t>M1.8</t>
  </si>
  <si>
    <t>M2.1</t>
  </si>
  <si>
    <t>M2.2</t>
  </si>
  <si>
    <t>M2.3</t>
  </si>
  <si>
    <t>M2.4</t>
  </si>
  <si>
    <t>M2.5</t>
  </si>
  <si>
    <t>M2.6</t>
  </si>
  <si>
    <t>M2.7</t>
  </si>
  <si>
    <t>M2.8</t>
  </si>
  <si>
    <t>Pytanie 1</t>
  </si>
  <si>
    <t>Pytanie 2</t>
  </si>
  <si>
    <t>Pytanie 3</t>
  </si>
  <si>
    <t>Pytanie 4</t>
  </si>
  <si>
    <t>Pytanie 5</t>
  </si>
  <si>
    <t>Pytanie 6</t>
  </si>
  <si>
    <t>Pytanie 7</t>
  </si>
  <si>
    <t>Pytanie 12</t>
  </si>
  <si>
    <t>Pytanie 8</t>
  </si>
  <si>
    <t>Pytanie 10</t>
  </si>
  <si>
    <t>Nie dotyczy.</t>
  </si>
  <si>
    <t>Wiek 4-tej osoby z niepełnosprawnością: …… lat</t>
  </si>
  <si>
    <t>Wiek 3-ciej osoby z niepełnosprawnością: …… lat</t>
  </si>
  <si>
    <t>Wiek 2-giej osoby z niepełnosprawnością: …… lat</t>
  </si>
  <si>
    <t>Wiek 1-szej osoby z niepełnosprawnością: …… lat</t>
  </si>
  <si>
    <t>Wiek osoby z niepełnosprawnością: …… lat</t>
  </si>
  <si>
    <t>4 i więcej.</t>
  </si>
  <si>
    <t xml:space="preserve">Zawodowe </t>
  </si>
  <si>
    <t>Gimnazjalne</t>
  </si>
  <si>
    <t xml:space="preserve">Podstawowe </t>
  </si>
  <si>
    <t>Pytanie 11</t>
  </si>
  <si>
    <t>Pytanie 13</t>
  </si>
  <si>
    <t>Umowa zlecenie</t>
  </si>
  <si>
    <t>Umowa o prace nakładczą</t>
  </si>
  <si>
    <t xml:space="preserve">Umowa na pracę sezonową </t>
  </si>
  <si>
    <t>Nie dotyczy</t>
  </si>
  <si>
    <t>3 miesiące,  ale krócej niż rok</t>
  </si>
  <si>
    <t>1 rok, ale mniej niż 3 lata</t>
  </si>
  <si>
    <t>3 lata i więcej</t>
  </si>
  <si>
    <t>Nadal jestem zatrudniony/a, od ……</t>
  </si>
  <si>
    <t>Jeśli tak, jaką pracę Pan/i wykonywał/a dotychczas?</t>
  </si>
  <si>
    <t>Pytanie 15</t>
  </si>
  <si>
    <t>Pytanie 17</t>
  </si>
  <si>
    <t>podmiot ekonomii społecznej;</t>
  </si>
  <si>
    <t>Pytanie 18</t>
  </si>
  <si>
    <t>publiczne służby zatrudnienia;</t>
  </si>
  <si>
    <t>OHP;</t>
  </si>
  <si>
    <t>agencja zatrudnienia;</t>
  </si>
  <si>
    <t>instytucja szkoleniowa;</t>
  </si>
  <si>
    <t>jednostka samorządu terytorialnego.</t>
  </si>
  <si>
    <t>Pytanie 19</t>
  </si>
  <si>
    <t>Moduł i Moduł II u tego samego realizatora</t>
  </si>
  <si>
    <t>Moduł I i Moduł II u dwóch realizatorów</t>
  </si>
  <si>
    <t>Pytanie 20</t>
  </si>
  <si>
    <t>Pytanie 21</t>
  </si>
  <si>
    <t>Pytanie 22</t>
  </si>
  <si>
    <t>Staż</t>
  </si>
  <si>
    <t>Praktyki</t>
  </si>
  <si>
    <t>Pracę</t>
  </si>
  <si>
    <t>Pełny etat (w przypadku pracy)</t>
  </si>
  <si>
    <t xml:space="preserve">Część etatu, wskazać jaką </t>
  </si>
  <si>
    <t>liczba tygodni lub miesięcy w przypadku praktyk lub stażu</t>
  </si>
  <si>
    <t>Podstawowy czas pracy</t>
  </si>
  <si>
    <t>Zadaniowy czas pracy</t>
  </si>
  <si>
    <t>Przerywany czas pracy</t>
  </si>
  <si>
    <t>Skrócony czas pracy,</t>
  </si>
  <si>
    <t>Inne: ….</t>
  </si>
  <si>
    <t>Praca tylko stacjonarna</t>
  </si>
  <si>
    <t>Praca hybrydowa</t>
  </si>
  <si>
    <t>Praca w pełni zdalna</t>
  </si>
  <si>
    <t>Inna: ………………………………………………………………………………………………………………</t>
  </si>
  <si>
    <t>Na jakim stanowisku (wskazać) …………………………………………………………………………………..</t>
  </si>
  <si>
    <t>Brak możliwości pogodzenia obowiązków związanych z opieką opieką nad osobą z niepełnosprawnością z podjęciem zatrudnienia</t>
  </si>
  <si>
    <t>Inne,(jakie?)……………………………………………………………………………………………………</t>
  </si>
  <si>
    <t xml:space="preserve">4 – dobrze </t>
  </si>
  <si>
    <t>3 – przeciętnie</t>
  </si>
  <si>
    <t>2 – raczej źle</t>
  </si>
  <si>
    <t xml:space="preserve">1 – źle </t>
  </si>
  <si>
    <t>Nie mam zdania</t>
  </si>
  <si>
    <t>Pytanie 29</t>
  </si>
  <si>
    <t>Pytanie 30</t>
  </si>
  <si>
    <t>Uczestnik</t>
  </si>
  <si>
    <t>Pytanie 14</t>
  </si>
  <si>
    <t>Pytanie 16</t>
  </si>
  <si>
    <t>Pytanie 9</t>
  </si>
  <si>
    <t>Pytanie 23</t>
  </si>
  <si>
    <t>Pytanie 24</t>
  </si>
  <si>
    <t>Pytanie 25</t>
  </si>
  <si>
    <t>Pytanie 26</t>
  </si>
  <si>
    <t>Pytanie 27</t>
  </si>
  <si>
    <t>Pytanie 28</t>
  </si>
  <si>
    <t>Miasto od 150 tys. do 500 tys.2</t>
  </si>
  <si>
    <t>1</t>
  </si>
  <si>
    <t>2</t>
  </si>
  <si>
    <t>3</t>
  </si>
  <si>
    <t>Nie dotyczy5</t>
  </si>
  <si>
    <t>Nie dotyczy6</t>
  </si>
  <si>
    <t>Tak7</t>
  </si>
  <si>
    <t>Nie8</t>
  </si>
  <si>
    <t>Mniej niż 3 miesiące 9</t>
  </si>
  <si>
    <t>3 miesiące,  ale krócej niż rok10</t>
  </si>
  <si>
    <t>1 rok, ale mniej niż 3 lata11</t>
  </si>
  <si>
    <t>3 lata i więcej12</t>
  </si>
  <si>
    <t>Nadal jestem zatrudniony/a, od ……13</t>
  </si>
  <si>
    <t>Tak14</t>
  </si>
  <si>
    <t>Nie15</t>
  </si>
  <si>
    <t>Nie dotyczy16</t>
  </si>
  <si>
    <t>Nie dotyczy17</t>
  </si>
  <si>
    <t>Nie dotyczy18</t>
  </si>
  <si>
    <t>Nie dotyczy19</t>
  </si>
  <si>
    <t>Umowa o pracę20</t>
  </si>
  <si>
    <t>Umowa zlecenie21</t>
  </si>
  <si>
    <t>Umowa o dzieło 22</t>
  </si>
  <si>
    <t>Umowa o prace nakładczą23</t>
  </si>
  <si>
    <t>Umowa na pracę sezonową 24</t>
  </si>
  <si>
    <t>Nie dotyczy25</t>
  </si>
  <si>
    <t>Nie26</t>
  </si>
  <si>
    <r>
      <rPr>
        <sz val="7"/>
        <color theme="3"/>
        <rFont val="Times New Roman"/>
        <family val="1"/>
        <charset val="238"/>
      </rPr>
      <t xml:space="preserve"> </t>
    </r>
    <r>
      <rPr>
        <sz val="12"/>
        <color theme="3"/>
        <rFont val="Calibri"/>
        <family val="2"/>
        <charset val="238"/>
        <scheme val="minor"/>
      </rPr>
      <t>Inna (wskazać)</t>
    </r>
  </si>
  <si>
    <r>
      <rPr>
        <sz val="7"/>
        <color theme="3"/>
        <rFont val="Times New Roman"/>
        <family val="1"/>
        <charset val="238"/>
      </rPr>
      <t xml:space="preserve"> </t>
    </r>
    <r>
      <rPr>
        <sz val="12"/>
        <color theme="3"/>
        <rFont val="Calibri"/>
        <family val="2"/>
        <charset val="238"/>
        <scheme val="minor"/>
      </rPr>
      <t>Tak</t>
    </r>
  </si>
  <si>
    <t>SUMA</t>
  </si>
  <si>
    <t>BRAK SUMY</t>
  </si>
  <si>
    <t xml:space="preserve">Inne, (jakie?) </t>
  </si>
  <si>
    <t>Liczba uczestników ogółem: (uzupełnić)</t>
  </si>
  <si>
    <t>Pytanie otwarte, należy wpisać wartość podaną przez Uczestnika - UWAGA nie należy sumować tej kolumny, każda komórka zawiera osobą wartość</t>
  </si>
  <si>
    <t>Pytanie zawiera odpowiedź otwartą, należy wpisać 1 lub 0 przy podanej przez Uczestnika odpowiedzi lub słownie zacytować - UWAGA nie należy sumować kolumny z odpowiedzią otwartą, każda komórka zawiera osobą wartość</t>
  </si>
  <si>
    <t>*PYTANIA OTWARTE - W przypadku pytań otwartych, należy słownie wpisać odpowiedzi, w przpadku pytań z wyróżnioną odpowiedzią "Inne (jakie)" - na ich podsatwie powstanie indwyidualny dla każdego realizatora Katalog odpowiedzi, który należy odpowiednio wykazać w tabeli zawierającej podsumowanie.</t>
  </si>
  <si>
    <t>Tak2</t>
  </si>
  <si>
    <t>Nie2</t>
  </si>
  <si>
    <t xml:space="preserve">**Legenda - W arkuszu "odpowiedzi uczestników" w każdej kolumnie oznaczono pytanie oraz kategorię odpowiedzi do wyboru. Przy niektórych, powtarzajacych się nazwach kategorii (np.. Tak2,Nie2) numery znajdujące się po słowie są autoamtycznie dodawane przez Program Excel. </t>
  </si>
  <si>
    <t>Realizator:</t>
  </si>
  <si>
    <t>Data podsumowania wyników (wskaż datę oraz liczbę dni jaka minęła od zakończenia działań w ramach Programu)</t>
  </si>
  <si>
    <t>Data:</t>
  </si>
  <si>
    <t>Liczba dni: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</si>
</sst>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38"/>
    </font>
    <font>
      <sz val="11"/>
      <color theme="1"/>
      <name val="Courier New"/>
      <family val="3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Wingdings"/>
      <charset val="2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  <font>
      <sz val="12"/>
      <color theme="3"/>
      <name val="Courier New"/>
      <family val="3"/>
      <charset val="238"/>
    </font>
    <font>
      <sz val="12"/>
      <color theme="3"/>
      <name val="Wingdings"/>
      <family val="1"/>
      <charset val="238"/>
    </font>
    <font>
      <sz val="7"/>
      <color theme="3"/>
      <name val="Times New Roman"/>
      <family val="1"/>
      <charset val="238"/>
    </font>
    <font>
      <sz val="12"/>
      <color theme="3"/>
      <name val="Courier New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5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justify" vertical="center"/>
    </xf>
    <xf numFmtId="0" fontId="0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24" xfId="0" applyFont="1" applyBorder="1"/>
    <xf numFmtId="0" fontId="10" fillId="0" borderId="1" xfId="0" applyFont="1" applyFill="1" applyBorder="1"/>
    <xf numFmtId="0" fontId="10" fillId="0" borderId="4" xfId="0" applyFont="1" applyFill="1" applyBorder="1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3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1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</cellXfs>
  <cellStyles count="1">
    <cellStyle name="Normalny" xfId="0" builtinId="0"/>
  </cellStyles>
  <dxfs count="1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family val="2"/>
        <charset val="238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family val="2"/>
        <charset val="238"/>
        <scheme val="minor"/>
      </font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B961ED-EFD1-4E6E-B419-DEC3B41CA3EB}" name="Tabela5" displayName="Tabela5" ref="A2:ES17" totalsRowShown="0" headerRowDxfId="153" dataDxfId="151" headerRowBorderDxfId="152" tableBorderDxfId="150" totalsRowBorderDxfId="149">
  <autoFilter ref="A2:ES17" xr:uid="{6DB961ED-EFD1-4E6E-B419-DEC3B41CA3EB}"/>
  <tableColumns count="149">
    <tableColumn id="1" xr3:uid="{EDED129E-8ECB-44CD-BBFD-6FFEA725D00D}" name="Uczestnik" dataDxfId="148"/>
    <tableColumn id="2" xr3:uid="{1CEB0E02-ADC0-4C12-8369-28AC89EF94A0}" name="15-17" dataDxfId="147"/>
    <tableColumn id="3" xr3:uid="{3A034244-17DE-4540-AF45-5A7FCC86A39C}" name="18-24" dataDxfId="146"/>
    <tableColumn id="4" xr3:uid="{115413E1-47B8-4116-B2C8-C719FC914A75}" name="25-34" dataDxfId="145"/>
    <tableColumn id="5" xr3:uid="{68B4ED63-C16B-485B-88C6-887CDDEE9F19}" name="35-44" dataDxfId="144"/>
    <tableColumn id="6" xr3:uid="{20066E81-71DE-4069-B7CB-0D9686E7E7B8}" name="45-59" dataDxfId="143"/>
    <tableColumn id="7" xr3:uid="{4865679B-CA05-4666-8C8C-6108A6689A96}" name="60-64" dataDxfId="142"/>
    <tableColumn id="8" xr3:uid="{FEF38F5A-28BC-4E36-855E-842DA18C0B7F}" name="65 lat i więcej" dataDxfId="141"/>
    <tableColumn id="9" xr3:uid="{C81F8D18-2805-4264-9219-ECDEC3113BAD}" name="Kobieta" dataDxfId="140"/>
    <tableColumn id="10" xr3:uid="{2AA95C1E-F43E-46D8-9612-984242DB26D0}" name="Mężczyzna" dataDxfId="139"/>
    <tableColumn id="11" xr3:uid="{89FF8673-62E7-4B09-8A2E-71A772B5A05D}" name="Wieś " dataDxfId="138"/>
    <tableColumn id="12" xr3:uid="{EFE58B1E-502C-425C-9DC5-B4AFA5B60A77}" name="Miasto do 50 tys." dataDxfId="137"/>
    <tableColumn id="13" xr3:uid="{92FC24A0-3FF5-4444-99CD-7120D60B5C62}" name="Miasto od 50 tys. do 150 tys." dataDxfId="136"/>
    <tableColumn id="14" xr3:uid="{FE9FCAC1-CB83-4DDE-90B1-3DA7B936ACCD}" name="Miasto od 150 tys. do 500 tys." dataDxfId="135"/>
    <tableColumn id="15" xr3:uid="{33E9F854-BE1B-4D9C-9429-55CF2A3F8217}" name="Miasto od 150 tys. do 500 tys.2" dataDxfId="134"/>
    <tableColumn id="16" xr3:uid="{0F8789DF-7804-4AA4-A9A8-7B119A89FE7E}" name="Miasto powyżej 500 tys." dataDxfId="133"/>
    <tableColumn id="17" xr3:uid="{5DAFAC5A-1ABE-41CC-9456-C55694E45A09}" name="Dolnośląskie" dataDxfId="132"/>
    <tableColumn id="18" xr3:uid="{0329ED53-B527-4D5C-8F2A-41DC1E6FB320}" name="Kujawsko-pomorskie" dataDxfId="131"/>
    <tableColumn id="19" xr3:uid="{709462C0-D4FB-4402-9537-B508C608DF27}" name="Lubelskie" dataDxfId="130"/>
    <tableColumn id="20" xr3:uid="{6B443163-DF92-4464-8422-5B96C92715D5}" name="Lubuskie" dataDxfId="129"/>
    <tableColumn id="21" xr3:uid="{CB39FC13-A0E0-4340-881C-60DD8E9A4870}" name="Łódzkie" dataDxfId="128"/>
    <tableColumn id="22" xr3:uid="{6D59D8C4-DD6D-4B1D-8822-89CCC72D8CC3}" name="Małopolskie" dataDxfId="127"/>
    <tableColumn id="23" xr3:uid="{D846F439-C2F0-4643-8829-B0B88B39D44D}" name="Mazowieckie" dataDxfId="126"/>
    <tableColumn id="24" xr3:uid="{40026E2F-BCE2-47A5-BB3F-38A52603ED65}" name="Opolskie" dataDxfId="125"/>
    <tableColumn id="25" xr3:uid="{7704A878-1A71-4963-B5BF-C367CB0B7859}" name="Podkarpackie" dataDxfId="124"/>
    <tableColumn id="26" xr3:uid="{19BDD9A2-A794-4800-AECB-16F9CE90DFB1}" name="Podlaskie" dataDxfId="123"/>
    <tableColumn id="27" xr3:uid="{3E9568E3-B762-4EC5-9971-92405C457A61}" name="Pomorskie" dataDxfId="122"/>
    <tableColumn id="28" xr3:uid="{7C309D01-6FD0-4A70-973C-1304F2DC9578}" name="Śląskie" dataDxfId="121"/>
    <tableColumn id="29" xr3:uid="{E6ABFCE6-89F9-485D-8126-476A1E83715D}" name="Świętokrzyskie" dataDxfId="120"/>
    <tableColumn id="30" xr3:uid="{BDC630DB-4A94-425E-9485-E90F432C50F1}" name="Warmińsko-mazurskie" dataDxfId="119"/>
    <tableColumn id="31" xr3:uid="{9D576AA0-00A8-4822-97F3-3A83BFB0AD8F}" name="Wielkopolskie" dataDxfId="118"/>
    <tableColumn id="32" xr3:uid="{2DFBB477-FBCB-4DFD-80D5-C0C6C7603C66}" name="Zachodniopomorskie" dataDxfId="117"/>
    <tableColumn id="33" xr3:uid="{5FDC2B7C-226C-400B-BE94-DE02B6263415}" name="Podstawowe " dataDxfId="116"/>
    <tableColumn id="34" xr3:uid="{CB5361E2-0D1B-4010-8531-55ABCE35200C}" name="Gimnazjalne" dataDxfId="115"/>
    <tableColumn id="35" xr3:uid="{FF8C4DBF-B9DA-4C5E-BCEF-0F4C67411221}" name="Średnie" dataDxfId="114"/>
    <tableColumn id="36" xr3:uid="{D3E5A33E-EFA6-4BA5-9A77-D3EA92843552}" name="Zawodowe " dataDxfId="113"/>
    <tableColumn id="37" xr3:uid="{419F9DC7-EEFA-4E78-94BB-650019FB6ED5}" name="Wyższe" dataDxfId="112"/>
    <tableColumn id="38" xr3:uid="{47A5287E-54F6-46E8-9F70-591A73106EBE}" name="Bezrobotny/a" dataDxfId="111"/>
    <tableColumn id="39" xr3:uid="{D13E91E0-3323-4134-B6AC-2623A0149259}" name="Bierny/a zawodowo poszukujący/a pracy" dataDxfId="110"/>
    <tableColumn id="40" xr3:uid="{AFEEE474-C8A2-4906-B2A7-3465297B175D}" name="Bierny/a zawodowo nie poszukujący/a pracy" dataDxfId="109"/>
    <tableColumn id="41" xr3:uid="{32906D34-0CB5-4B39-ADD9-5AAB84CDE025}" name="Zatrudniony" dataDxfId="108"/>
    <tableColumn id="42" xr3:uid="{1B3AAFD5-F56E-4222-886E-9DC984AE4F46}" name="1" dataDxfId="107"/>
    <tableColumn id="43" xr3:uid="{0CA22BAD-81B1-4D49-835D-59FD63453EF1}" name="2" dataDxfId="106"/>
    <tableColumn id="44" xr3:uid="{24E5590A-BC08-423C-96E5-A05F2124833D}" name="3" dataDxfId="105"/>
    <tableColumn id="45" xr3:uid="{A62790A7-130F-4A63-BD53-59A80FE797BA}" name="4 i więcej." dataDxfId="104"/>
    <tableColumn id="46" xr3:uid="{9C282B79-E059-47EA-B531-E6E15F158870}" name="Wiek osoby z niepełnosprawnością: …… lat" dataDxfId="103"/>
    <tableColumn id="47" xr3:uid="{5FD6B1E5-451F-4E11-9CDB-9567A151D319}" name="Wiek 1-szej osoby z niepełnosprawnością: …… lat" dataDxfId="102"/>
    <tableColumn id="48" xr3:uid="{9C29017C-F85B-4E05-A054-9A8B703F490B}" name="Wiek 2-giej osoby z niepełnosprawnością: …… lat" dataDxfId="101"/>
    <tableColumn id="49" xr3:uid="{E78FD99B-C99D-4522-875D-4805ED5A80D6}" name="Wiek 3-ciej osoby z niepełnosprawnością: …… lat" dataDxfId="100"/>
    <tableColumn id="50" xr3:uid="{2C34A622-5385-448C-AB34-94D1C7764FCD}" name="Wiek 4-tej osoby z niepełnosprawnością: …… lat" dataDxfId="99"/>
    <tableColumn id="51" xr3:uid="{C3B8040C-AA86-472F-881F-A0BA84F7ACEE}" name="Nie dotyczy." dataDxfId="98"/>
    <tableColumn id="52" xr3:uid="{3734E93B-2DCA-45CE-938C-97D59E1C5FD6}" name="Tak" dataDxfId="97"/>
    <tableColumn id="53" xr3:uid="{787E0E68-EE6A-43AD-80F7-368BC77C26F1}" name="Nie" dataDxfId="96"/>
    <tableColumn id="54" xr3:uid="{B32FD7B9-49B7-4599-B2A0-D25ADEEA942C}" name="Świadczenie pielęgnacyjne na „starych zasadach”" dataDxfId="95"/>
    <tableColumn id="55" xr3:uid="{A774AB62-114A-44A9-ACCE-64E912E6688D}" name="Świadczenie pielęgnacyjne na „nowych zasadach”" dataDxfId="94"/>
    <tableColumn id="56" xr3:uid="{75527704-09A4-44F1-A62C-4A7FDE7D6613}" name="Zasiłek opiekuńczy" dataDxfId="93"/>
    <tableColumn id="57" xr3:uid="{788928F6-87C3-4000-8BFC-F328594B187D}" name="Specjalny zasiłek opiekuńczy" dataDxfId="92"/>
    <tableColumn id="58" xr3:uid="{2DC6E04B-49B5-4308-92BA-4C0319D6DB40}" name="Świadczenie opiekuńcze" dataDxfId="91"/>
    <tableColumn id="59" xr3:uid="{9A96DADD-6541-4560-97AD-9C496E5A243B}" name="Inne, (jakie?) " dataDxfId="90"/>
    <tableColumn id="60" xr3:uid="{82B4B3BE-D831-496A-A195-CEF79C371369}" name="Nie dotyczy" dataDxfId="89"/>
    <tableColumn id="61" xr3:uid="{C7123EC2-B882-4DDD-BC92-21D0B5CDB1E6}" name="Tak2" dataDxfId="88"/>
    <tableColumn id="62" xr3:uid="{C4D1B449-BCA8-4BE8-8B4B-6FACBA2A18D8}" name="Nie2" dataDxfId="87"/>
    <tableColumn id="63" xr3:uid="{4FBA1783-6413-4C34-8F16-AEC17AE3295C}" name="Umowa o pracę" dataDxfId="86"/>
    <tableColumn id="64" xr3:uid="{892A6C3E-F5F1-4F72-B9A9-DC484D8F6259}" name="Umowa zlecenie" dataDxfId="85"/>
    <tableColumn id="65" xr3:uid="{F5AFEB25-9657-42D9-90DB-0240C5BF423B}" name="Umowa o dzieło " dataDxfId="84"/>
    <tableColumn id="66" xr3:uid="{3CD445AD-55D0-4FC6-8F93-B150C2E51FE1}" name="Umowa o prace nakładczą" dataDxfId="83"/>
    <tableColumn id="67" xr3:uid="{1D66CCBD-F148-4125-8CDC-ACEED3E49AA2}" name="Umowa na pracę sezonową " dataDxfId="82"/>
    <tableColumn id="68" xr3:uid="{A227808D-E19F-411A-AC63-7E0062222FBC}" name=" Inna (wskazać)" dataDxfId="81"/>
    <tableColumn id="69" xr3:uid="{78C7D2BF-AA69-4C5F-A7A1-8988A65D6CE2}" name="Nie dotyczy5" dataDxfId="80"/>
    <tableColumn id="70" xr3:uid="{89AB1C25-CC9C-46D0-BECF-4876BD9BB7BF}" name="Mniej niż 3 miesiące " dataDxfId="79"/>
    <tableColumn id="71" xr3:uid="{5F7E900E-420B-448A-B577-C48FAFA01FC5}" name="3 miesiące,  ale krócej niż rok" dataDxfId="78"/>
    <tableColumn id="72" xr3:uid="{9FBC14FB-83E1-4B58-A2C6-D7B8AB482374}" name="1 rok, ale mniej niż 3 lata" dataDxfId="77"/>
    <tableColumn id="73" xr3:uid="{D266F493-175E-4BD9-89DF-1996D18590D6}" name="3 lata i więcej" dataDxfId="76"/>
    <tableColumn id="74" xr3:uid="{6FE9FCEA-4878-4E3B-A1CC-4CA6BECE00A3}" name="Nadal jestem zatrudniony/a, od ……" dataDxfId="75"/>
    <tableColumn id="75" xr3:uid="{6A0C8900-03CD-4906-B523-527239C875DC}" name="Nie dotyczy6" dataDxfId="74"/>
    <tableColumn id="76" xr3:uid="{641955E1-0E38-42F0-86E5-5A3B67AAF690}" name="Tak7" dataDxfId="73"/>
    <tableColumn id="77" xr3:uid="{760E88C5-1749-4785-B9F4-28B874A04A91}" name="Nie8" dataDxfId="72"/>
    <tableColumn id="78" xr3:uid="{D0920B02-F67F-41A0-9CD1-6DC2346F54E5}" name="Jeśli tak, jaką pracę Pan/i wykonywał/a dotychczas?" dataDxfId="71"/>
    <tableColumn id="79" xr3:uid="{1D0AF3E6-085C-4E45-A4D1-353383D726E3}" name="Mniej niż 3 miesiące 9" dataDxfId="70"/>
    <tableColumn id="80" xr3:uid="{97B71AD0-7D5A-4118-BFE6-7A15E30C794B}" name="3 miesiące,  ale krócej niż rok10" dataDxfId="69"/>
    <tableColumn id="81" xr3:uid="{73FD625B-FB73-427D-9F9C-602AE3042F76}" name="1 rok, ale mniej niż 3 lata11" dataDxfId="68"/>
    <tableColumn id="82" xr3:uid="{734B1FB8-BF16-4FCC-83F0-9D83B4B187B2}" name="3 lata i więcej12" dataDxfId="67"/>
    <tableColumn id="83" xr3:uid="{1FDA76D9-9316-425B-8D55-745E9FD0A694}" name="Nadal jestem zatrudniony/a, od ……13" dataDxfId="66"/>
    <tableColumn id="84" xr3:uid="{81EA1D11-8AFD-461E-BC1E-1077C86F10B4}" name="podmiot ekonomii społecznej;" dataDxfId="65"/>
    <tableColumn id="85" xr3:uid="{0D341C08-5327-48F6-A261-00E89DE8F83D}" name="publiczne służby zatrudnienia;" dataDxfId="64"/>
    <tableColumn id="86" xr3:uid="{E11964DF-7510-4026-B2C6-2BF9FA8EE548}" name="OHP;" dataDxfId="63"/>
    <tableColumn id="87" xr3:uid="{71E76E1B-137C-4347-8508-78E0856713C1}" name="agencja zatrudnienia;" dataDxfId="62"/>
    <tableColumn id="88" xr3:uid="{CE1C8176-93CC-446D-BB07-ED505E8B9FE2}" name="instytucja szkoleniowa;" dataDxfId="61"/>
    <tableColumn id="89" xr3:uid="{73931FEB-3EF4-4C7E-BF51-E1B72E7A0B40}" name="jednostka samorządu terytorialnego." dataDxfId="60"/>
    <tableColumn id="90" xr3:uid="{60828049-8E48-444F-90EF-FE091481E7D7}" name="Tylko Moduł I" dataDxfId="59"/>
    <tableColumn id="91" xr3:uid="{AA4D61C6-96D7-41AB-9DD1-98E2F11E0D05}" name="Tylko Moduł II" dataDxfId="58"/>
    <tableColumn id="92" xr3:uid="{17524470-572E-4AAB-BC60-D8F2489BF918}" name="Moduł i Moduł II u tego samego realizatora" dataDxfId="57"/>
    <tableColumn id="93" xr3:uid="{B08E88D7-BED6-4F27-B655-B304559D378B}" name="Moduł I i Moduł II u dwóch realizatorów" dataDxfId="56"/>
    <tableColumn id="94" xr3:uid="{BD2C5D42-C1AC-4358-9D12-1FB5ACBCA0AC}" name="M1.1" dataDxfId="55"/>
    <tableColumn id="95" xr3:uid="{25AC6CCF-0BA2-4553-8DA5-713017CE9A3E}" name="M1.2" dataDxfId="54"/>
    <tableColumn id="96" xr3:uid="{EF86D148-8B18-4D09-BC2F-77193EC04877}" name="M1.3" dataDxfId="53"/>
    <tableColumn id="97" xr3:uid="{152B111E-E4BA-4BF8-B930-23A407E2A89D}" name="M1.4" dataDxfId="52"/>
    <tableColumn id="98" xr3:uid="{7B6EFC19-160B-4ABA-9C63-021BC012CE42}" name="M1.5" dataDxfId="51"/>
    <tableColumn id="99" xr3:uid="{5087A20C-578F-4EF0-B869-B32AC35E2D89}" name="M1.6" dataDxfId="50"/>
    <tableColumn id="100" xr3:uid="{C250D970-DF84-4B88-B5AB-81C94609C985}" name="M1.7" dataDxfId="49"/>
    <tableColumn id="101" xr3:uid="{DDC01097-4736-428B-BF29-7B832F993CEB}" name="M1.8" dataDxfId="48"/>
    <tableColumn id="102" xr3:uid="{2915E207-7664-43BC-B967-DA84F7342CE7}" name="M2.1" dataDxfId="47"/>
    <tableColumn id="103" xr3:uid="{9BE77073-BEC2-4D8D-8F8F-D4434A0CB389}" name="M2.2" dataDxfId="46"/>
    <tableColumn id="104" xr3:uid="{C8288C9D-EE9B-4871-986A-E83AD07569D9}" name="M2.3" dataDxfId="45"/>
    <tableColumn id="105" xr3:uid="{D0334876-987A-4F9E-B4DA-B4265AF3DA26}" name="M2.4" dataDxfId="44"/>
    <tableColumn id="106" xr3:uid="{5362AF39-1B2A-48F5-B8F0-6C868A8FBA6A}" name="M2.5" dataDxfId="43"/>
    <tableColumn id="107" xr3:uid="{22D046AC-CF8C-48D7-94F3-F55FC763011D}" name="M2.6" dataDxfId="42"/>
    <tableColumn id="108" xr3:uid="{06902579-7AEE-47BE-925D-3EEB611DDF6D}" name="M2.7" dataDxfId="41"/>
    <tableColumn id="109" xr3:uid="{22554B5F-BF32-461F-907E-FA552D36E18B}" name="M2.8" dataDxfId="40"/>
    <tableColumn id="110" xr3:uid="{224AEC07-A723-4E59-A2B8-083966C42AD7}" name="Tak14" dataDxfId="39"/>
    <tableColumn id="111" xr3:uid="{BF101A7A-ABE2-4737-8B79-004A38F94F45}" name="Nie15" dataDxfId="38"/>
    <tableColumn id="112" xr3:uid="{614B70BD-3D8F-4E9D-93A5-A745FE448D54}" name="Staż" dataDxfId="37"/>
    <tableColumn id="113" xr3:uid="{66EE6D75-C2BA-40DD-B785-901D62D18A94}" name="Praktyki" dataDxfId="36"/>
    <tableColumn id="114" xr3:uid="{9D03771A-C665-4285-9D5D-161851AE01C4}" name="Pracę" dataDxfId="35"/>
    <tableColumn id="115" xr3:uid="{8E20C1BF-6622-464B-BE08-35849B913DE9}" name="Nie dotyczy16" dataDxfId="34"/>
    <tableColumn id="116" xr3:uid="{BD57D150-88BB-4F02-A9C2-DE520C100785}" name="Pełny etat (w przypadku pracy)" dataDxfId="33"/>
    <tableColumn id="117" xr3:uid="{055410F5-D1D9-4EA6-AD11-C293341810EC}" name="Część etatu, wskazać jaką " dataDxfId="32"/>
    <tableColumn id="118" xr3:uid="{C41B1BF7-6B79-4DAB-B1D3-B5155CB9C3BE}" name="liczba tygodni lub miesięcy w przypadku praktyk lub stażu" dataDxfId="31"/>
    <tableColumn id="119" xr3:uid="{66539AB9-CFD2-41BE-853D-2DD5300A9E2F}" name="Nie dotyczy17" dataDxfId="30"/>
    <tableColumn id="120" xr3:uid="{630B211C-3A25-4278-A6B2-87E847EE05D5}" name="Podstawowy czas pracy" dataDxfId="29"/>
    <tableColumn id="121" xr3:uid="{485123C9-F5DF-4F9F-A5FD-27549934B79C}" name="Zadaniowy czas pracy" dataDxfId="28"/>
    <tableColumn id="122" xr3:uid="{E6E9DE27-48F9-4CF1-8506-359AB594E987}" name="Przerywany czas pracy" dataDxfId="27"/>
    <tableColumn id="123" xr3:uid="{E55B9D11-75CB-48FB-982A-976DB7A9DD10}" name="Skrócony czas pracy," dataDxfId="26"/>
    <tableColumn id="124" xr3:uid="{32A7BC6B-2752-4C02-BD87-FD07FC117AE5}" name="Inne: …." dataDxfId="25"/>
    <tableColumn id="125" xr3:uid="{62FB855D-A349-45E1-B510-92E6BDD5C8FC}" name="Nie dotyczy18" dataDxfId="24"/>
    <tableColumn id="126" xr3:uid="{BC705541-072D-44D4-8A36-DF060A43DC78}" name="Praca tylko stacjonarna" dataDxfId="23"/>
    <tableColumn id="127" xr3:uid="{686BE0B6-F896-4A53-81FA-FF2532C228D5}" name="Praca hybrydowa" dataDxfId="22"/>
    <tableColumn id="128" xr3:uid="{372BFDAF-A41F-4D4F-9ABA-4677B529C63C}" name="Praca w pełni zdalna" dataDxfId="21"/>
    <tableColumn id="129" xr3:uid="{9B6E2D08-21A1-4A44-9289-CA77ED5DAC0C}" name="Nie dotyczy19" dataDxfId="20"/>
    <tableColumn id="130" xr3:uid="{520CC30B-600F-4D2A-A6BF-DAEC0A2E40CB}" name="Umowa o pracę20" dataDxfId="19"/>
    <tableColumn id="131" xr3:uid="{049A569A-C802-4FC1-B55D-C5F02F323E9A}" name="Umowa zlecenie21" dataDxfId="18"/>
    <tableColumn id="132" xr3:uid="{56191C58-D496-411C-9790-858D6F7CB31B}" name="Umowa o dzieło 22" dataDxfId="17"/>
    <tableColumn id="133" xr3:uid="{77D3C077-919B-4FC5-8728-45A87AC0E3ED}" name="Umowa o prace nakładczą23" dataDxfId="16"/>
    <tableColumn id="134" xr3:uid="{FFB919AD-147E-4787-BF9F-611410EBE00E}" name="Umowa na pracę sezonową 24" dataDxfId="15"/>
    <tableColumn id="135" xr3:uid="{1E520DA5-A2E5-4CBA-808B-9AA76BF0723E}" name="Inna: ………………………………………………………………………………………………………………" dataDxfId="14"/>
    <tableColumn id="136" xr3:uid="{3CF451C6-550C-4D31-9C20-53C4EAC4B4C7}" name="Nie dotyczy25" dataDxfId="13"/>
    <tableColumn id="137" xr3:uid="{05A17398-4E5D-4C01-BE6C-CD4FD4E16CAA}" name="Na jakim stanowisku (wskazać) ………………………………………………………………………………….." dataDxfId="12"/>
    <tableColumn id="138" xr3:uid="{414FCFAD-5EF5-4328-AD04-2BA9729F8353}" name="Brak dostępnych ofert pracy" dataDxfId="11"/>
    <tableColumn id="139" xr3:uid="{0587A394-14B3-4745-A02F-4F8ADDC1F9E4}" name="Brak możliwości pogodzenia obowiązków związanych z opieką opieką nad osobą z niepełnosprawnością z podjęciem zatrudnienia" dataDxfId="10"/>
    <tableColumn id="140" xr3:uid="{1CEDBE42-7018-4D4B-822E-BC995C637E78}" name="Możliwa utrata świadczenia pieniężnego z tytułu uzyskania wyższego dochodu" dataDxfId="9"/>
    <tableColumn id="141" xr3:uid="{0BFA1791-530B-47A4-BF61-AB29265E7F7B}" name="Inne,(jakie?)……………………………………………………………………………………………………" dataDxfId="8"/>
    <tableColumn id="142" xr3:uid="{C90258D0-8373-4B7D-9B8C-54D6AD093839}" name="5 – bardzo dobrze" dataDxfId="7"/>
    <tableColumn id="143" xr3:uid="{98740DDD-1AF5-4EB6-AEDB-7269A6AC2107}" name="4 – dobrze " dataDxfId="6"/>
    <tableColumn id="144" xr3:uid="{357CE670-65A4-427A-9AD3-1F65BE35DE23}" name="3 – przeciętnie" dataDxfId="5"/>
    <tableColumn id="145" xr3:uid="{DD4CB857-5127-4BB9-B35C-AF9F254F8234}" name="2 – raczej źle" dataDxfId="4"/>
    <tableColumn id="146" xr3:uid="{F9BA8D56-138D-434D-B401-AEE3BDB10750}" name="1 – źle " dataDxfId="3"/>
    <tableColumn id="147" xr3:uid="{717AB0BD-0B60-455E-B873-BFDBFDD02110}" name="Nie mam zdania" dataDxfId="2"/>
    <tableColumn id="148" xr3:uid="{3F81561B-F516-474D-90FE-4DF63ADC86D7}" name=" Tak" dataDxfId="1"/>
    <tableColumn id="149" xr3:uid="{FF9082D0-8728-4208-8C72-1BA4F4D88ADE}" name="Nie2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BC1A2-5429-4FA4-A5C6-138604DC86B2}">
  <dimension ref="A1:L47"/>
  <sheetViews>
    <sheetView tabSelected="1" zoomScale="80" zoomScaleNormal="100" workbookViewId="0">
      <selection sqref="A1:L1"/>
    </sheetView>
  </sheetViews>
  <sheetFormatPr defaultColWidth="8.85546875" defaultRowHeight="15"/>
  <cols>
    <col min="1" max="1" width="13.42578125" style="5" customWidth="1"/>
    <col min="2" max="2" width="36.7109375" style="5" customWidth="1"/>
    <col min="3" max="16384" width="8.85546875" style="5"/>
  </cols>
  <sheetData>
    <row r="1" spans="1:12" ht="27" customHeight="1" thickBot="1">
      <c r="A1" s="124" t="s">
        <v>196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</row>
    <row r="2" spans="1:12" ht="15.75" thickBot="1">
      <c r="A2" s="67" t="s">
        <v>345</v>
      </c>
      <c r="B2" s="68"/>
      <c r="C2" s="68"/>
      <c r="D2" s="70"/>
      <c r="E2" s="71"/>
      <c r="F2" s="71"/>
      <c r="G2" s="71"/>
      <c r="H2" s="71"/>
      <c r="I2" s="71"/>
      <c r="J2" s="71"/>
      <c r="K2" s="71"/>
      <c r="L2" s="72"/>
    </row>
    <row r="3" spans="1:12" ht="40.9" customHeight="1" thickBot="1">
      <c r="A3" s="99" t="s">
        <v>346</v>
      </c>
      <c r="B3" s="100"/>
      <c r="C3" s="99" t="s">
        <v>347</v>
      </c>
      <c r="D3" s="74"/>
      <c r="E3" s="74"/>
      <c r="F3" s="74"/>
      <c r="G3" s="75"/>
      <c r="H3" s="73" t="s">
        <v>348</v>
      </c>
      <c r="I3" s="74"/>
      <c r="J3" s="74"/>
      <c r="K3" s="74"/>
      <c r="L3" s="75"/>
    </row>
    <row r="4" spans="1:12" ht="15.75" thickBot="1">
      <c r="A4" s="93" t="s">
        <v>197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5"/>
    </row>
    <row r="5" spans="1:12">
      <c r="A5" s="96" t="s">
        <v>198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8"/>
    </row>
    <row r="6" spans="1:12">
      <c r="A6" s="87" t="s">
        <v>199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</row>
    <row r="7" spans="1:12">
      <c r="A7" s="87" t="s">
        <v>200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9"/>
    </row>
    <row r="8" spans="1:12">
      <c r="A8" s="87" t="s">
        <v>201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9"/>
    </row>
    <row r="9" spans="1:12">
      <c r="A9" s="87" t="s">
        <v>203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9"/>
    </row>
    <row r="10" spans="1:12" ht="15.75" thickBot="1">
      <c r="A10" s="90" t="s">
        <v>207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2"/>
    </row>
    <row r="11" spans="1:12" ht="15.75" thickBo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6"/>
    </row>
    <row r="12" spans="1:12">
      <c r="A12" s="59" t="s">
        <v>202</v>
      </c>
      <c r="B12" s="79" t="s">
        <v>204</v>
      </c>
      <c r="C12" s="79"/>
      <c r="D12" s="79"/>
      <c r="E12" s="79"/>
      <c r="F12" s="79"/>
      <c r="G12" s="79"/>
      <c r="H12" s="79"/>
      <c r="I12" s="79"/>
      <c r="J12" s="79"/>
      <c r="K12" s="79"/>
      <c r="L12" s="80"/>
    </row>
    <row r="13" spans="1:12" s="30" customFormat="1" ht="30" customHeight="1">
      <c r="A13" s="60">
        <v>1</v>
      </c>
      <c r="B13" s="62" t="s">
        <v>205</v>
      </c>
      <c r="C13" s="62"/>
      <c r="D13" s="62"/>
      <c r="E13" s="62"/>
      <c r="F13" s="62"/>
      <c r="G13" s="62"/>
      <c r="H13" s="62"/>
      <c r="I13" s="62"/>
      <c r="J13" s="62"/>
      <c r="K13" s="62"/>
      <c r="L13" s="63"/>
    </row>
    <row r="14" spans="1:12" s="30" customFormat="1" ht="30" customHeight="1">
      <c r="A14" s="60">
        <v>2</v>
      </c>
      <c r="B14" s="62" t="s">
        <v>205</v>
      </c>
      <c r="C14" s="62"/>
      <c r="D14" s="62"/>
      <c r="E14" s="62"/>
      <c r="F14" s="62"/>
      <c r="G14" s="62"/>
      <c r="H14" s="62"/>
      <c r="I14" s="62"/>
      <c r="J14" s="62"/>
      <c r="K14" s="62"/>
      <c r="L14" s="63"/>
    </row>
    <row r="15" spans="1:12" s="30" customFormat="1" ht="30" customHeight="1">
      <c r="A15" s="60">
        <v>3</v>
      </c>
      <c r="B15" s="62" t="s">
        <v>205</v>
      </c>
      <c r="C15" s="62"/>
      <c r="D15" s="62"/>
      <c r="E15" s="62"/>
      <c r="F15" s="62"/>
      <c r="G15" s="62"/>
      <c r="H15" s="62"/>
      <c r="I15" s="62"/>
      <c r="J15" s="62"/>
      <c r="K15" s="62"/>
      <c r="L15" s="63"/>
    </row>
    <row r="16" spans="1:12" s="30" customFormat="1" ht="30" customHeight="1">
      <c r="A16" s="60">
        <v>4</v>
      </c>
      <c r="B16" s="62" t="s">
        <v>205</v>
      </c>
      <c r="C16" s="62"/>
      <c r="D16" s="62"/>
      <c r="E16" s="62"/>
      <c r="F16" s="62"/>
      <c r="G16" s="62"/>
      <c r="H16" s="62"/>
      <c r="I16" s="62"/>
      <c r="J16" s="62"/>
      <c r="K16" s="62"/>
      <c r="L16" s="63"/>
    </row>
    <row r="17" spans="1:12" s="30" customFormat="1" ht="30" customHeight="1">
      <c r="A17" s="60">
        <v>5</v>
      </c>
      <c r="B17" s="62" t="s">
        <v>205</v>
      </c>
      <c r="C17" s="62"/>
      <c r="D17" s="62"/>
      <c r="E17" s="62"/>
      <c r="F17" s="62"/>
      <c r="G17" s="62"/>
      <c r="H17" s="62"/>
      <c r="I17" s="62"/>
      <c r="J17" s="62"/>
      <c r="K17" s="62"/>
      <c r="L17" s="63"/>
    </row>
    <row r="18" spans="1:12" s="30" customFormat="1" ht="30" customHeight="1">
      <c r="A18" s="60">
        <v>6</v>
      </c>
      <c r="B18" s="62" t="s">
        <v>205</v>
      </c>
      <c r="C18" s="62"/>
      <c r="D18" s="62"/>
      <c r="E18" s="62"/>
      <c r="F18" s="62"/>
      <c r="G18" s="62"/>
      <c r="H18" s="62"/>
      <c r="I18" s="62"/>
      <c r="J18" s="62"/>
      <c r="K18" s="62"/>
      <c r="L18" s="63"/>
    </row>
    <row r="19" spans="1:12" s="30" customFormat="1" ht="30" customHeight="1">
      <c r="A19" s="60">
        <v>7</v>
      </c>
      <c r="B19" s="62" t="s">
        <v>205</v>
      </c>
      <c r="C19" s="62"/>
      <c r="D19" s="62"/>
      <c r="E19" s="62"/>
      <c r="F19" s="62"/>
      <c r="G19" s="62"/>
      <c r="H19" s="62"/>
      <c r="I19" s="62"/>
      <c r="J19" s="62"/>
      <c r="K19" s="62"/>
      <c r="L19" s="63"/>
    </row>
    <row r="20" spans="1:12" s="30" customFormat="1" ht="30" customHeight="1">
      <c r="A20" s="60">
        <v>8</v>
      </c>
      <c r="B20" s="62" t="s">
        <v>339</v>
      </c>
      <c r="C20" s="62"/>
      <c r="D20" s="62"/>
      <c r="E20" s="62"/>
      <c r="F20" s="62"/>
      <c r="G20" s="62"/>
      <c r="H20" s="62"/>
      <c r="I20" s="62"/>
      <c r="J20" s="62"/>
      <c r="K20" s="62"/>
      <c r="L20" s="63"/>
    </row>
    <row r="21" spans="1:12" s="30" customFormat="1" ht="30" customHeight="1">
      <c r="A21" s="60">
        <v>9</v>
      </c>
      <c r="B21" s="62" t="s">
        <v>339</v>
      </c>
      <c r="C21" s="62"/>
      <c r="D21" s="62"/>
      <c r="E21" s="62"/>
      <c r="F21" s="62"/>
      <c r="G21" s="62"/>
      <c r="H21" s="62"/>
      <c r="I21" s="62"/>
      <c r="J21" s="62"/>
      <c r="K21" s="62"/>
      <c r="L21" s="63"/>
    </row>
    <row r="22" spans="1:12" s="30" customFormat="1" ht="30" customHeight="1">
      <c r="A22" s="60">
        <v>10</v>
      </c>
      <c r="B22" s="62" t="s">
        <v>205</v>
      </c>
      <c r="C22" s="62"/>
      <c r="D22" s="62"/>
      <c r="E22" s="62"/>
      <c r="F22" s="62"/>
      <c r="G22" s="62"/>
      <c r="H22" s="62"/>
      <c r="I22" s="62"/>
      <c r="J22" s="62"/>
      <c r="K22" s="62"/>
      <c r="L22" s="63"/>
    </row>
    <row r="23" spans="1:12" s="30" customFormat="1" ht="30" customHeight="1">
      <c r="A23" s="60">
        <v>11</v>
      </c>
      <c r="B23" s="62" t="s">
        <v>340</v>
      </c>
      <c r="C23" s="62"/>
      <c r="D23" s="62"/>
      <c r="E23" s="62"/>
      <c r="F23" s="62"/>
      <c r="G23" s="62"/>
      <c r="H23" s="62"/>
      <c r="I23" s="62"/>
      <c r="J23" s="62"/>
      <c r="K23" s="62"/>
      <c r="L23" s="63"/>
    </row>
    <row r="24" spans="1:12" s="30" customFormat="1" ht="30" customHeight="1">
      <c r="A24" s="60">
        <v>12</v>
      </c>
      <c r="B24" s="62" t="s">
        <v>206</v>
      </c>
      <c r="C24" s="62"/>
      <c r="D24" s="62"/>
      <c r="E24" s="62"/>
      <c r="F24" s="62"/>
      <c r="G24" s="62"/>
      <c r="H24" s="62"/>
      <c r="I24" s="62"/>
      <c r="J24" s="62"/>
      <c r="K24" s="62"/>
      <c r="L24" s="63"/>
    </row>
    <row r="25" spans="1:12" s="30" customFormat="1" ht="30" customHeight="1">
      <c r="A25" s="60">
        <v>13</v>
      </c>
      <c r="B25" s="62" t="s">
        <v>340</v>
      </c>
      <c r="C25" s="62"/>
      <c r="D25" s="62"/>
      <c r="E25" s="62"/>
      <c r="F25" s="62"/>
      <c r="G25" s="62"/>
      <c r="H25" s="62"/>
      <c r="I25" s="62"/>
      <c r="J25" s="62"/>
      <c r="K25" s="62"/>
      <c r="L25" s="63"/>
    </row>
    <row r="26" spans="1:12" s="30" customFormat="1" ht="30" customHeight="1">
      <c r="A26" s="60">
        <v>14</v>
      </c>
      <c r="B26" s="62" t="s">
        <v>340</v>
      </c>
      <c r="C26" s="62"/>
      <c r="D26" s="62"/>
      <c r="E26" s="62"/>
      <c r="F26" s="62"/>
      <c r="G26" s="62"/>
      <c r="H26" s="62"/>
      <c r="I26" s="62"/>
      <c r="J26" s="62"/>
      <c r="K26" s="62"/>
      <c r="L26" s="63"/>
    </row>
    <row r="27" spans="1:12" s="30" customFormat="1" ht="30" customHeight="1">
      <c r="A27" s="60">
        <v>15</v>
      </c>
      <c r="B27" s="62" t="s">
        <v>205</v>
      </c>
      <c r="C27" s="62"/>
      <c r="D27" s="62"/>
      <c r="E27" s="62"/>
      <c r="F27" s="62"/>
      <c r="G27" s="62"/>
      <c r="H27" s="62"/>
      <c r="I27" s="62"/>
      <c r="J27" s="62"/>
      <c r="K27" s="62"/>
      <c r="L27" s="63"/>
    </row>
    <row r="28" spans="1:12" s="30" customFormat="1" ht="30" customHeight="1">
      <c r="A28" s="60">
        <v>16</v>
      </c>
      <c r="B28" s="62" t="s">
        <v>205</v>
      </c>
      <c r="C28" s="62"/>
      <c r="D28" s="62"/>
      <c r="E28" s="62"/>
      <c r="F28" s="62"/>
      <c r="G28" s="62"/>
      <c r="H28" s="62"/>
      <c r="I28" s="62"/>
      <c r="J28" s="62"/>
      <c r="K28" s="62"/>
      <c r="L28" s="63"/>
    </row>
    <row r="29" spans="1:12" s="30" customFormat="1" ht="30" customHeight="1">
      <c r="A29" s="60">
        <v>17</v>
      </c>
      <c r="B29" s="62" t="s">
        <v>340</v>
      </c>
      <c r="C29" s="62"/>
      <c r="D29" s="62"/>
      <c r="E29" s="62"/>
      <c r="F29" s="62"/>
      <c r="G29" s="62"/>
      <c r="H29" s="62"/>
      <c r="I29" s="62"/>
      <c r="J29" s="62"/>
      <c r="K29" s="62"/>
      <c r="L29" s="63"/>
    </row>
    <row r="30" spans="1:12" s="30" customFormat="1" ht="30" customHeight="1">
      <c r="A30" s="60">
        <v>18</v>
      </c>
      <c r="B30" s="62" t="s">
        <v>205</v>
      </c>
      <c r="C30" s="62"/>
      <c r="D30" s="62"/>
      <c r="E30" s="62"/>
      <c r="F30" s="62"/>
      <c r="G30" s="62"/>
      <c r="H30" s="62"/>
      <c r="I30" s="62"/>
      <c r="J30" s="62"/>
      <c r="K30" s="62"/>
      <c r="L30" s="63"/>
    </row>
    <row r="31" spans="1:12" s="30" customFormat="1" ht="30" customHeight="1">
      <c r="A31" s="60">
        <v>19</v>
      </c>
      <c r="B31" s="62" t="s">
        <v>205</v>
      </c>
      <c r="C31" s="62"/>
      <c r="D31" s="62"/>
      <c r="E31" s="62"/>
      <c r="F31" s="62"/>
      <c r="G31" s="62"/>
      <c r="H31" s="62"/>
      <c r="I31" s="62"/>
      <c r="J31" s="62"/>
      <c r="K31" s="62"/>
      <c r="L31" s="63"/>
    </row>
    <row r="32" spans="1:12" s="30" customFormat="1" ht="30" customHeight="1">
      <c r="A32" s="60">
        <v>20</v>
      </c>
      <c r="B32" s="62" t="s">
        <v>205</v>
      </c>
      <c r="C32" s="62"/>
      <c r="D32" s="62"/>
      <c r="E32" s="62"/>
      <c r="F32" s="62"/>
      <c r="G32" s="62"/>
      <c r="H32" s="62"/>
      <c r="I32" s="62"/>
      <c r="J32" s="62"/>
      <c r="K32" s="62"/>
      <c r="L32" s="63"/>
    </row>
    <row r="33" spans="1:12" s="30" customFormat="1" ht="30" customHeight="1">
      <c r="A33" s="60">
        <v>21</v>
      </c>
      <c r="B33" s="62" t="s">
        <v>205</v>
      </c>
      <c r="C33" s="62"/>
      <c r="D33" s="62"/>
      <c r="E33" s="62"/>
      <c r="F33" s="62"/>
      <c r="G33" s="62"/>
      <c r="H33" s="62"/>
      <c r="I33" s="62"/>
      <c r="J33" s="62"/>
      <c r="K33" s="62"/>
      <c r="L33" s="63"/>
    </row>
    <row r="34" spans="1:12" s="30" customFormat="1" ht="30" customHeight="1">
      <c r="A34" s="60">
        <v>22</v>
      </c>
      <c r="B34" s="62" t="s">
        <v>205</v>
      </c>
      <c r="C34" s="62"/>
      <c r="D34" s="62"/>
      <c r="E34" s="62"/>
      <c r="F34" s="62"/>
      <c r="G34" s="62"/>
      <c r="H34" s="62"/>
      <c r="I34" s="62"/>
      <c r="J34" s="62"/>
      <c r="K34" s="62"/>
      <c r="L34" s="63"/>
    </row>
    <row r="35" spans="1:12" s="30" customFormat="1" ht="30" customHeight="1">
      <c r="A35" s="60">
        <v>23</v>
      </c>
      <c r="B35" s="62" t="s">
        <v>340</v>
      </c>
      <c r="C35" s="62"/>
      <c r="D35" s="62"/>
      <c r="E35" s="62"/>
      <c r="F35" s="62"/>
      <c r="G35" s="62"/>
      <c r="H35" s="62"/>
      <c r="I35" s="62"/>
      <c r="J35" s="62"/>
      <c r="K35" s="62"/>
      <c r="L35" s="63"/>
    </row>
    <row r="36" spans="1:12" s="30" customFormat="1" ht="30" customHeight="1">
      <c r="A36" s="60">
        <v>24</v>
      </c>
      <c r="B36" s="62" t="s">
        <v>340</v>
      </c>
      <c r="C36" s="62"/>
      <c r="D36" s="62"/>
      <c r="E36" s="62"/>
      <c r="F36" s="62"/>
      <c r="G36" s="62"/>
      <c r="H36" s="62"/>
      <c r="I36" s="62"/>
      <c r="J36" s="62"/>
      <c r="K36" s="62"/>
      <c r="L36" s="63"/>
    </row>
    <row r="37" spans="1:12" s="30" customFormat="1" ht="30" customHeight="1">
      <c r="A37" s="60">
        <v>25</v>
      </c>
      <c r="B37" s="62" t="s">
        <v>205</v>
      </c>
      <c r="C37" s="62"/>
      <c r="D37" s="62"/>
      <c r="E37" s="62"/>
      <c r="F37" s="62"/>
      <c r="G37" s="62"/>
      <c r="H37" s="62"/>
      <c r="I37" s="62"/>
      <c r="J37" s="62"/>
      <c r="K37" s="62"/>
      <c r="L37" s="63"/>
    </row>
    <row r="38" spans="1:12" s="30" customFormat="1" ht="30" customHeight="1">
      <c r="A38" s="60">
        <v>26</v>
      </c>
      <c r="B38" s="62" t="s">
        <v>340</v>
      </c>
      <c r="C38" s="62"/>
      <c r="D38" s="62"/>
      <c r="E38" s="62"/>
      <c r="F38" s="62"/>
      <c r="G38" s="62"/>
      <c r="H38" s="62"/>
      <c r="I38" s="62"/>
      <c r="J38" s="62"/>
      <c r="K38" s="62"/>
      <c r="L38" s="63"/>
    </row>
    <row r="39" spans="1:12" s="30" customFormat="1" ht="30" customHeight="1">
      <c r="A39" s="60">
        <v>27</v>
      </c>
      <c r="B39" s="62" t="s">
        <v>339</v>
      </c>
      <c r="C39" s="62"/>
      <c r="D39" s="62"/>
      <c r="E39" s="62"/>
      <c r="F39" s="62"/>
      <c r="G39" s="62"/>
      <c r="H39" s="62"/>
      <c r="I39" s="62"/>
      <c r="J39" s="62"/>
      <c r="K39" s="62"/>
      <c r="L39" s="63"/>
    </row>
    <row r="40" spans="1:12" s="30" customFormat="1" ht="30" customHeight="1">
      <c r="A40" s="60">
        <v>28</v>
      </c>
      <c r="B40" s="62" t="s">
        <v>340</v>
      </c>
      <c r="C40" s="62"/>
      <c r="D40" s="62"/>
      <c r="E40" s="62"/>
      <c r="F40" s="62"/>
      <c r="G40" s="62"/>
      <c r="H40" s="62"/>
      <c r="I40" s="62"/>
      <c r="J40" s="62"/>
      <c r="K40" s="62"/>
      <c r="L40" s="63"/>
    </row>
    <row r="41" spans="1:12" s="30" customFormat="1" ht="30" customHeight="1">
      <c r="A41" s="60">
        <v>29</v>
      </c>
      <c r="B41" s="62" t="s">
        <v>205</v>
      </c>
      <c r="C41" s="62"/>
      <c r="D41" s="62"/>
      <c r="E41" s="62"/>
      <c r="F41" s="62"/>
      <c r="G41" s="62"/>
      <c r="H41" s="62"/>
      <c r="I41" s="62"/>
      <c r="J41" s="62"/>
      <c r="K41" s="62"/>
      <c r="L41" s="63"/>
    </row>
    <row r="42" spans="1:12" s="30" customFormat="1" ht="30" customHeight="1" thickBot="1">
      <c r="A42" s="61">
        <v>30</v>
      </c>
      <c r="B42" s="76" t="s">
        <v>205</v>
      </c>
      <c r="C42" s="76"/>
      <c r="D42" s="76"/>
      <c r="E42" s="76"/>
      <c r="F42" s="76"/>
      <c r="G42" s="76"/>
      <c r="H42" s="76"/>
      <c r="I42" s="76"/>
      <c r="J42" s="76"/>
      <c r="K42" s="76"/>
      <c r="L42" s="77"/>
    </row>
    <row r="43" spans="1:12" ht="15.75" thickBot="1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6"/>
    </row>
    <row r="44" spans="1:12">
      <c r="A44" s="78" t="s">
        <v>341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80"/>
    </row>
    <row r="45" spans="1:12" ht="15.75" thickBot="1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3"/>
    </row>
    <row r="46" spans="1:12" ht="15.75" thickBot="1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9"/>
    </row>
    <row r="47" spans="1:12" ht="54.6" customHeight="1" thickBot="1">
      <c r="A47" s="64" t="s">
        <v>344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6"/>
    </row>
  </sheetData>
  <mergeCells count="49">
    <mergeCell ref="B15:L15"/>
    <mergeCell ref="A11:L11"/>
    <mergeCell ref="A1:L1"/>
    <mergeCell ref="A4:L4"/>
    <mergeCell ref="A5:L5"/>
    <mergeCell ref="A6:L6"/>
    <mergeCell ref="A7:L7"/>
    <mergeCell ref="A8:L8"/>
    <mergeCell ref="C3:G3"/>
    <mergeCell ref="A3:B3"/>
    <mergeCell ref="A9:L9"/>
    <mergeCell ref="A10:L10"/>
    <mergeCell ref="B12:L12"/>
    <mergeCell ref="B13:L13"/>
    <mergeCell ref="B14:L14"/>
    <mergeCell ref="B27:L27"/>
    <mergeCell ref="B16:L16"/>
    <mergeCell ref="B17:L17"/>
    <mergeCell ref="B18:L18"/>
    <mergeCell ref="B19:L19"/>
    <mergeCell ref="B20:L20"/>
    <mergeCell ref="B21:L21"/>
    <mergeCell ref="B22:L22"/>
    <mergeCell ref="B23:L23"/>
    <mergeCell ref="B24:L24"/>
    <mergeCell ref="B25:L25"/>
    <mergeCell ref="B26:L26"/>
    <mergeCell ref="A44:L45"/>
    <mergeCell ref="A43:L43"/>
    <mergeCell ref="B35:L35"/>
    <mergeCell ref="B36:L36"/>
    <mergeCell ref="B38:L38"/>
    <mergeCell ref="B40:L40"/>
    <mergeCell ref="B41:L41"/>
    <mergeCell ref="A47:L47"/>
    <mergeCell ref="A46:L46"/>
    <mergeCell ref="A2:C2"/>
    <mergeCell ref="D2:L2"/>
    <mergeCell ref="H3:L3"/>
    <mergeCell ref="B39:L39"/>
    <mergeCell ref="B31:L31"/>
    <mergeCell ref="B32:L32"/>
    <mergeCell ref="B33:L33"/>
    <mergeCell ref="B34:L34"/>
    <mergeCell ref="B37:L37"/>
    <mergeCell ref="B28:L28"/>
    <mergeCell ref="B29:L29"/>
    <mergeCell ref="B30:L30"/>
    <mergeCell ref="B42:L42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93D8-8364-4794-838E-ABE73964CF19}">
  <dimension ref="A1:ES19"/>
  <sheetViews>
    <sheetView zoomScale="76" workbookViewId="0">
      <selection activeCell="EH3" sqref="EH3"/>
    </sheetView>
  </sheetViews>
  <sheetFormatPr defaultColWidth="22.7109375" defaultRowHeight="15" customHeight="1"/>
  <cols>
    <col min="1" max="1" width="29.42578125" style="31" customWidth="1"/>
    <col min="13" max="13" width="26.7109375" customWidth="1"/>
    <col min="14" max="14" width="27.7109375" customWidth="1"/>
    <col min="15" max="15" width="28.7109375" customWidth="1"/>
    <col min="16" max="16" width="23" customWidth="1"/>
    <col min="30" max="30" width="23.7109375" customWidth="1"/>
    <col min="39" max="39" width="41.28515625" customWidth="1"/>
    <col min="40" max="40" width="44.7109375" customWidth="1"/>
    <col min="46" max="46" width="42.85546875" customWidth="1"/>
    <col min="47" max="47" width="48.7109375" customWidth="1"/>
    <col min="48" max="48" width="48.42578125" customWidth="1"/>
    <col min="49" max="49" width="48.28515625" customWidth="1"/>
    <col min="50" max="50" width="47.7109375" customWidth="1"/>
    <col min="54" max="54" width="48.5703125" customWidth="1"/>
    <col min="55" max="55" width="49.140625" customWidth="1"/>
    <col min="57" max="57" width="29.28515625" customWidth="1"/>
    <col min="58" max="58" width="25.28515625" customWidth="1"/>
    <col min="59" max="59" width="57.140625" customWidth="1"/>
    <col min="66" max="66" width="27.28515625" customWidth="1"/>
    <col min="67" max="67" width="29.140625" customWidth="1"/>
    <col min="71" max="71" width="30.140625" customWidth="1"/>
    <col min="72" max="72" width="26.28515625" customWidth="1"/>
    <col min="74" max="74" width="36.28515625" customWidth="1"/>
    <col min="78" max="78" width="51.5703125" customWidth="1"/>
    <col min="79" max="79" width="23.28515625" customWidth="1"/>
    <col min="80" max="80" width="32.28515625" customWidth="1"/>
    <col min="81" max="81" width="28.5703125" customWidth="1"/>
    <col min="83" max="83" width="38.42578125" customWidth="1"/>
    <col min="84" max="85" width="31.140625" customWidth="1"/>
    <col min="87" max="87" width="22.85546875" customWidth="1"/>
    <col min="88" max="88" width="24.7109375" customWidth="1"/>
    <col min="89" max="89" width="37.28515625" customWidth="1"/>
    <col min="92" max="92" width="43.140625" customWidth="1"/>
    <col min="93" max="93" width="40.42578125" customWidth="1"/>
    <col min="116" max="116" width="31.7109375" customWidth="1"/>
    <col min="117" max="117" width="27.28515625" customWidth="1"/>
    <col min="118" max="118" width="56.85546875" customWidth="1"/>
    <col min="120" max="120" width="24.7109375" customWidth="1"/>
    <col min="121" max="121" width="23" customWidth="1"/>
    <col min="122" max="122" width="23.5703125" customWidth="1"/>
    <col min="126" max="126" width="24.7109375" customWidth="1"/>
    <col min="133" max="133" width="29.5703125" customWidth="1"/>
    <col min="134" max="134" width="31.28515625" customWidth="1"/>
    <col min="135" max="135" width="57.140625" customWidth="1"/>
    <col min="137" max="137" width="57.140625" customWidth="1"/>
    <col min="138" max="138" width="29.140625" customWidth="1"/>
    <col min="139" max="141" width="57.140625" customWidth="1"/>
  </cols>
  <sheetData>
    <row r="1" spans="1:149" s="58" customFormat="1" ht="36" customHeight="1">
      <c r="A1" s="51" t="s">
        <v>338</v>
      </c>
      <c r="B1" s="101" t="s">
        <v>226</v>
      </c>
      <c r="C1" s="101"/>
      <c r="D1" s="101"/>
      <c r="E1" s="101"/>
      <c r="F1" s="101"/>
      <c r="G1" s="101"/>
      <c r="H1" s="101"/>
      <c r="I1" s="101" t="s">
        <v>227</v>
      </c>
      <c r="J1" s="101"/>
      <c r="K1" s="101" t="s">
        <v>228</v>
      </c>
      <c r="L1" s="101"/>
      <c r="M1" s="101"/>
      <c r="N1" s="101"/>
      <c r="O1" s="101"/>
      <c r="P1" s="101"/>
      <c r="Q1" s="101" t="s">
        <v>229</v>
      </c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 t="s">
        <v>230</v>
      </c>
      <c r="AH1" s="101"/>
      <c r="AI1" s="101"/>
      <c r="AJ1" s="101"/>
      <c r="AK1" s="101"/>
      <c r="AL1" s="101" t="s">
        <v>231</v>
      </c>
      <c r="AM1" s="101"/>
      <c r="AN1" s="101"/>
      <c r="AO1" s="101"/>
      <c r="AP1" s="101" t="s">
        <v>232</v>
      </c>
      <c r="AQ1" s="101"/>
      <c r="AR1" s="101"/>
      <c r="AS1" s="101"/>
      <c r="AT1" s="57" t="s">
        <v>234</v>
      </c>
      <c r="AU1" s="101" t="s">
        <v>300</v>
      </c>
      <c r="AV1" s="101"/>
      <c r="AW1" s="101"/>
      <c r="AX1" s="101"/>
      <c r="AY1" s="101"/>
      <c r="AZ1" s="101" t="s">
        <v>235</v>
      </c>
      <c r="BA1" s="101"/>
      <c r="BB1" s="101" t="s">
        <v>246</v>
      </c>
      <c r="BC1" s="101"/>
      <c r="BD1" s="101"/>
      <c r="BE1" s="101"/>
      <c r="BF1" s="101"/>
      <c r="BG1" s="101"/>
      <c r="BH1" s="101"/>
      <c r="BI1" s="101" t="s">
        <v>233</v>
      </c>
      <c r="BJ1" s="101"/>
      <c r="BK1" s="101" t="s">
        <v>247</v>
      </c>
      <c r="BL1" s="101"/>
      <c r="BM1" s="101"/>
      <c r="BN1" s="101"/>
      <c r="BO1" s="101"/>
      <c r="BP1" s="101"/>
      <c r="BQ1" s="101"/>
      <c r="BR1" s="101" t="s">
        <v>298</v>
      </c>
      <c r="BS1" s="101"/>
      <c r="BT1" s="101"/>
      <c r="BU1" s="101"/>
      <c r="BV1" s="101"/>
      <c r="BW1" s="101"/>
      <c r="BX1" s="101" t="s">
        <v>257</v>
      </c>
      <c r="BY1" s="101"/>
      <c r="BZ1" s="57" t="s">
        <v>299</v>
      </c>
      <c r="CA1" s="101" t="s">
        <v>258</v>
      </c>
      <c r="CB1" s="101"/>
      <c r="CC1" s="101"/>
      <c r="CD1" s="101"/>
      <c r="CE1" s="101"/>
      <c r="CF1" s="101" t="s">
        <v>260</v>
      </c>
      <c r="CG1" s="101"/>
      <c r="CH1" s="101"/>
      <c r="CI1" s="101"/>
      <c r="CJ1" s="101"/>
      <c r="CK1" s="101"/>
      <c r="CL1" s="101" t="s">
        <v>266</v>
      </c>
      <c r="CM1" s="101"/>
      <c r="CN1" s="101"/>
      <c r="CO1" s="101"/>
      <c r="CP1" s="101" t="s">
        <v>269</v>
      </c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 t="s">
        <v>270</v>
      </c>
      <c r="DG1" s="101"/>
      <c r="DH1" s="101" t="s">
        <v>271</v>
      </c>
      <c r="DI1" s="101"/>
      <c r="DJ1" s="101"/>
      <c r="DK1" s="101"/>
      <c r="DL1" s="101" t="s">
        <v>301</v>
      </c>
      <c r="DM1" s="101"/>
      <c r="DN1" s="101"/>
      <c r="DO1" s="101"/>
      <c r="DP1" s="101" t="s">
        <v>302</v>
      </c>
      <c r="DQ1" s="101"/>
      <c r="DR1" s="101"/>
      <c r="DS1" s="101"/>
      <c r="DT1" s="101"/>
      <c r="DU1" s="101"/>
      <c r="DV1" s="101" t="s">
        <v>303</v>
      </c>
      <c r="DW1" s="101"/>
      <c r="DX1" s="101"/>
      <c r="DY1" s="101"/>
      <c r="DZ1" s="101" t="s">
        <v>304</v>
      </c>
      <c r="EA1" s="101"/>
      <c r="EB1" s="101"/>
      <c r="EC1" s="101"/>
      <c r="ED1" s="101"/>
      <c r="EE1" s="101"/>
      <c r="EF1" s="101"/>
      <c r="EG1" s="57" t="s">
        <v>305</v>
      </c>
      <c r="EH1" s="101" t="s">
        <v>306</v>
      </c>
      <c r="EI1" s="101"/>
      <c r="EJ1" s="101"/>
      <c r="EK1" s="101"/>
      <c r="EL1" s="101" t="s">
        <v>295</v>
      </c>
      <c r="EM1" s="101"/>
      <c r="EN1" s="101"/>
      <c r="EO1" s="101"/>
      <c r="EP1" s="101"/>
      <c r="EQ1" s="101"/>
      <c r="ER1" s="101" t="s">
        <v>296</v>
      </c>
      <c r="ES1" s="101"/>
    </row>
    <row r="2" spans="1:149" ht="47.45" customHeight="1">
      <c r="A2" s="52" t="s">
        <v>297</v>
      </c>
      <c r="B2" s="32" t="s">
        <v>155</v>
      </c>
      <c r="C2" s="32" t="s">
        <v>156</v>
      </c>
      <c r="D2" s="32" t="s">
        <v>157</v>
      </c>
      <c r="E2" s="32" t="s">
        <v>158</v>
      </c>
      <c r="F2" s="32" t="s">
        <v>159</v>
      </c>
      <c r="G2" s="33" t="s">
        <v>160</v>
      </c>
      <c r="H2" s="33" t="s">
        <v>161</v>
      </c>
      <c r="I2" s="33" t="s">
        <v>3</v>
      </c>
      <c r="J2" s="33" t="s">
        <v>208</v>
      </c>
      <c r="K2" s="34" t="s">
        <v>209</v>
      </c>
      <c r="L2" s="34" t="s">
        <v>8</v>
      </c>
      <c r="M2" s="33" t="s">
        <v>9</v>
      </c>
      <c r="N2" s="33" t="s">
        <v>10</v>
      </c>
      <c r="O2" s="33" t="s">
        <v>307</v>
      </c>
      <c r="P2" s="33" t="s">
        <v>11</v>
      </c>
      <c r="Q2" s="34" t="s">
        <v>17</v>
      </c>
      <c r="R2" s="34" t="s">
        <v>18</v>
      </c>
      <c r="S2" s="34" t="s">
        <v>19</v>
      </c>
      <c r="T2" s="34" t="s">
        <v>20</v>
      </c>
      <c r="U2" s="34" t="s">
        <v>21</v>
      </c>
      <c r="V2" s="34" t="s">
        <v>22</v>
      </c>
      <c r="W2" s="34" t="s">
        <v>23</v>
      </c>
      <c r="X2" s="34" t="s">
        <v>24</v>
      </c>
      <c r="Y2" s="34" t="s">
        <v>25</v>
      </c>
      <c r="Z2" s="34" t="s">
        <v>26</v>
      </c>
      <c r="AA2" s="34" t="s">
        <v>27</v>
      </c>
      <c r="AB2" s="34" t="s">
        <v>28</v>
      </c>
      <c r="AC2" s="34" t="s">
        <v>29</v>
      </c>
      <c r="AD2" s="34" t="s">
        <v>30</v>
      </c>
      <c r="AE2" s="34" t="s">
        <v>31</v>
      </c>
      <c r="AF2" s="34" t="s">
        <v>32</v>
      </c>
      <c r="AG2" s="35" t="s">
        <v>245</v>
      </c>
      <c r="AH2" s="35" t="s">
        <v>244</v>
      </c>
      <c r="AI2" s="35" t="s">
        <v>36</v>
      </c>
      <c r="AJ2" s="35" t="s">
        <v>243</v>
      </c>
      <c r="AK2" s="35" t="s">
        <v>38</v>
      </c>
      <c r="AL2" s="35" t="s">
        <v>40</v>
      </c>
      <c r="AM2" s="35" t="s">
        <v>41</v>
      </c>
      <c r="AN2" s="35" t="s">
        <v>42</v>
      </c>
      <c r="AO2" s="35" t="s">
        <v>43</v>
      </c>
      <c r="AP2" s="36" t="s">
        <v>308</v>
      </c>
      <c r="AQ2" s="36" t="s">
        <v>309</v>
      </c>
      <c r="AR2" s="36" t="s">
        <v>310</v>
      </c>
      <c r="AS2" s="35" t="s">
        <v>242</v>
      </c>
      <c r="AT2" s="35" t="s">
        <v>241</v>
      </c>
      <c r="AU2" s="35" t="s">
        <v>240</v>
      </c>
      <c r="AV2" s="35" t="s">
        <v>239</v>
      </c>
      <c r="AW2" s="35" t="s">
        <v>238</v>
      </c>
      <c r="AX2" s="35" t="s">
        <v>237</v>
      </c>
      <c r="AY2" s="35" t="s">
        <v>236</v>
      </c>
      <c r="AZ2" s="36" t="s">
        <v>152</v>
      </c>
      <c r="BA2" s="35" t="s">
        <v>153</v>
      </c>
      <c r="BB2" s="35" t="s">
        <v>66</v>
      </c>
      <c r="BC2" s="35" t="s">
        <v>67</v>
      </c>
      <c r="BD2" s="35" t="s">
        <v>68</v>
      </c>
      <c r="BE2" s="35" t="s">
        <v>69</v>
      </c>
      <c r="BF2" s="35" t="s">
        <v>70</v>
      </c>
      <c r="BG2" s="35" t="s">
        <v>337</v>
      </c>
      <c r="BH2" s="35" t="s">
        <v>251</v>
      </c>
      <c r="BI2" s="36" t="s">
        <v>342</v>
      </c>
      <c r="BJ2" s="35" t="s">
        <v>343</v>
      </c>
      <c r="BK2" s="37" t="s">
        <v>84</v>
      </c>
      <c r="BL2" s="37" t="s">
        <v>248</v>
      </c>
      <c r="BM2" s="37" t="s">
        <v>86</v>
      </c>
      <c r="BN2" s="37" t="s">
        <v>249</v>
      </c>
      <c r="BO2" s="37" t="s">
        <v>250</v>
      </c>
      <c r="BP2" s="38" t="s">
        <v>333</v>
      </c>
      <c r="BQ2" s="38" t="s">
        <v>311</v>
      </c>
      <c r="BR2" s="37" t="s">
        <v>77</v>
      </c>
      <c r="BS2" s="37" t="s">
        <v>252</v>
      </c>
      <c r="BT2" s="37" t="s">
        <v>253</v>
      </c>
      <c r="BU2" s="37" t="s">
        <v>254</v>
      </c>
      <c r="BV2" s="37" t="s">
        <v>255</v>
      </c>
      <c r="BW2" s="37" t="s">
        <v>312</v>
      </c>
      <c r="BX2" s="37" t="s">
        <v>313</v>
      </c>
      <c r="BY2" s="37" t="s">
        <v>314</v>
      </c>
      <c r="BZ2" s="35" t="s">
        <v>256</v>
      </c>
      <c r="CA2" s="37" t="s">
        <v>315</v>
      </c>
      <c r="CB2" s="37" t="s">
        <v>316</v>
      </c>
      <c r="CC2" s="37" t="s">
        <v>317</v>
      </c>
      <c r="CD2" s="37" t="s">
        <v>318</v>
      </c>
      <c r="CE2" s="37" t="s">
        <v>319</v>
      </c>
      <c r="CF2" s="35" t="s">
        <v>259</v>
      </c>
      <c r="CG2" s="35" t="s">
        <v>261</v>
      </c>
      <c r="CH2" s="35" t="s">
        <v>262</v>
      </c>
      <c r="CI2" s="35" t="s">
        <v>263</v>
      </c>
      <c r="CJ2" s="35" t="s">
        <v>264</v>
      </c>
      <c r="CK2" s="35" t="s">
        <v>265</v>
      </c>
      <c r="CL2" s="35" t="s">
        <v>101</v>
      </c>
      <c r="CM2" s="35" t="s">
        <v>102</v>
      </c>
      <c r="CN2" s="35" t="s">
        <v>267</v>
      </c>
      <c r="CO2" s="35" t="s">
        <v>268</v>
      </c>
      <c r="CP2" s="33" t="s">
        <v>210</v>
      </c>
      <c r="CQ2" s="33" t="s">
        <v>211</v>
      </c>
      <c r="CR2" s="33" t="s">
        <v>212</v>
      </c>
      <c r="CS2" s="33" t="s">
        <v>213</v>
      </c>
      <c r="CT2" s="33" t="s">
        <v>214</v>
      </c>
      <c r="CU2" s="33" t="s">
        <v>215</v>
      </c>
      <c r="CV2" s="33" t="s">
        <v>216</v>
      </c>
      <c r="CW2" s="33" t="s">
        <v>217</v>
      </c>
      <c r="CX2" s="33" t="s">
        <v>218</v>
      </c>
      <c r="CY2" s="33" t="s">
        <v>219</v>
      </c>
      <c r="CZ2" s="33" t="s">
        <v>220</v>
      </c>
      <c r="DA2" s="33" t="s">
        <v>221</v>
      </c>
      <c r="DB2" s="33" t="s">
        <v>222</v>
      </c>
      <c r="DC2" s="33" t="s">
        <v>223</v>
      </c>
      <c r="DD2" s="33" t="s">
        <v>224</v>
      </c>
      <c r="DE2" s="33" t="s">
        <v>225</v>
      </c>
      <c r="DF2" s="33" t="s">
        <v>320</v>
      </c>
      <c r="DG2" s="33" t="s">
        <v>321</v>
      </c>
      <c r="DH2" s="39" t="s">
        <v>272</v>
      </c>
      <c r="DI2" s="39" t="s">
        <v>273</v>
      </c>
      <c r="DJ2" s="39" t="s">
        <v>274</v>
      </c>
      <c r="DK2" s="39" t="s">
        <v>322</v>
      </c>
      <c r="DL2" s="35" t="s">
        <v>275</v>
      </c>
      <c r="DM2" s="35" t="s">
        <v>276</v>
      </c>
      <c r="DN2" s="35" t="s">
        <v>277</v>
      </c>
      <c r="DO2" s="35" t="s">
        <v>323</v>
      </c>
      <c r="DP2" s="39" t="s">
        <v>278</v>
      </c>
      <c r="DQ2" s="39" t="s">
        <v>279</v>
      </c>
      <c r="DR2" s="39" t="s">
        <v>280</v>
      </c>
      <c r="DS2" s="39" t="s">
        <v>281</v>
      </c>
      <c r="DT2" s="39" t="s">
        <v>282</v>
      </c>
      <c r="DU2" s="39" t="s">
        <v>324</v>
      </c>
      <c r="DV2" s="39" t="s">
        <v>283</v>
      </c>
      <c r="DW2" s="39" t="s">
        <v>284</v>
      </c>
      <c r="DX2" s="39" t="s">
        <v>285</v>
      </c>
      <c r="DY2" s="39" t="s">
        <v>325</v>
      </c>
      <c r="DZ2" s="39" t="s">
        <v>326</v>
      </c>
      <c r="EA2" s="39" t="s">
        <v>327</v>
      </c>
      <c r="EB2" s="39" t="s">
        <v>328</v>
      </c>
      <c r="EC2" s="39" t="s">
        <v>329</v>
      </c>
      <c r="ED2" s="39" t="s">
        <v>330</v>
      </c>
      <c r="EE2" s="39" t="s">
        <v>286</v>
      </c>
      <c r="EF2" s="39" t="s">
        <v>331</v>
      </c>
      <c r="EG2" s="35" t="s">
        <v>287</v>
      </c>
      <c r="EH2" s="40" t="s">
        <v>143</v>
      </c>
      <c r="EI2" s="40" t="s">
        <v>288</v>
      </c>
      <c r="EJ2" s="40" t="s">
        <v>145</v>
      </c>
      <c r="EK2" s="40" t="s">
        <v>289</v>
      </c>
      <c r="EL2" s="41" t="s">
        <v>150</v>
      </c>
      <c r="EM2" s="41" t="s">
        <v>290</v>
      </c>
      <c r="EN2" s="41" t="s">
        <v>291</v>
      </c>
      <c r="EO2" s="41" t="s">
        <v>292</v>
      </c>
      <c r="EP2" s="41" t="s">
        <v>293</v>
      </c>
      <c r="EQ2" s="41" t="s">
        <v>294</v>
      </c>
      <c r="ER2" s="42" t="s">
        <v>334</v>
      </c>
      <c r="ES2" s="43" t="s">
        <v>332</v>
      </c>
    </row>
    <row r="3" spans="1:149" ht="15" customHeight="1">
      <c r="A3" s="53" t="s">
        <v>180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5"/>
    </row>
    <row r="4" spans="1:149" s="50" customFormat="1" ht="15" customHeight="1">
      <c r="A4" s="54" t="s">
        <v>181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9"/>
    </row>
    <row r="5" spans="1:149" ht="15" customHeight="1">
      <c r="A5" s="53" t="s">
        <v>182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5"/>
    </row>
    <row r="6" spans="1:149" s="50" customFormat="1" ht="15" customHeight="1">
      <c r="A6" s="54" t="s">
        <v>183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9"/>
    </row>
    <row r="7" spans="1:149" ht="15" customHeight="1">
      <c r="A7" s="53" t="s">
        <v>184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5"/>
    </row>
    <row r="8" spans="1:149" s="50" customFormat="1" ht="15" customHeight="1">
      <c r="A8" s="54" t="s">
        <v>185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9"/>
    </row>
    <row r="9" spans="1:149" ht="15" customHeight="1">
      <c r="A9" s="53" t="s">
        <v>186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5"/>
    </row>
    <row r="10" spans="1:149" s="50" customFormat="1" ht="15" customHeight="1">
      <c r="A10" s="54" t="s">
        <v>187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9"/>
    </row>
    <row r="11" spans="1:149" ht="15" customHeight="1">
      <c r="A11" s="53" t="s">
        <v>188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5"/>
    </row>
    <row r="12" spans="1:149" s="50" customFormat="1" ht="15" customHeight="1">
      <c r="A12" s="54" t="s">
        <v>189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9"/>
    </row>
    <row r="13" spans="1:149" ht="15" customHeight="1">
      <c r="A13" s="53" t="s">
        <v>190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5"/>
    </row>
    <row r="14" spans="1:149" s="50" customFormat="1" ht="15" customHeight="1">
      <c r="A14" s="54" t="s">
        <v>191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9"/>
    </row>
    <row r="15" spans="1:149" s="50" customFormat="1" ht="15" customHeight="1">
      <c r="A15" s="54" t="s">
        <v>192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9"/>
    </row>
    <row r="16" spans="1:149" s="50" customFormat="1" ht="15" customHeight="1">
      <c r="A16" s="54" t="s">
        <v>193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9"/>
    </row>
    <row r="17" spans="1:149" ht="15" customHeight="1">
      <c r="A17" s="55" t="s">
        <v>194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7"/>
    </row>
    <row r="19" spans="1:149" s="29" customFormat="1" ht="15" customHeight="1">
      <c r="A19" s="31" t="s">
        <v>335</v>
      </c>
      <c r="B19" s="29">
        <f>SUM(Tabela5[15-17])</f>
        <v>0</v>
      </c>
      <c r="C19" s="29">
        <f>SUM(Tabela5[18-24])</f>
        <v>0</v>
      </c>
      <c r="D19" s="29">
        <f>SUM(Tabela5[25-34])</f>
        <v>0</v>
      </c>
      <c r="E19" s="29">
        <f>SUM(Tabela5[35-44])</f>
        <v>0</v>
      </c>
      <c r="F19" s="29">
        <f>SUM(Tabela5[45-59])</f>
        <v>0</v>
      </c>
      <c r="G19" s="29">
        <f>SUM(Tabela5[60-64])</f>
        <v>0</v>
      </c>
      <c r="H19" s="29">
        <f>SUM(Tabela5[65 lat i więcej])</f>
        <v>0</v>
      </c>
      <c r="I19" s="29">
        <f>SUM(Tabela5[Kobieta])</f>
        <v>0</v>
      </c>
      <c r="J19" s="29">
        <f>SUM(Tabela5[Mężczyzna])</f>
        <v>0</v>
      </c>
      <c r="K19" s="29">
        <f>SUM(Tabela5[[Wieś ]])</f>
        <v>0</v>
      </c>
      <c r="L19" s="29">
        <f>SUM(Tabela5[Miasto do 50 tys.])</f>
        <v>0</v>
      </c>
      <c r="M19" s="29">
        <f>SUM(Tabela5[Miasto od 50 tys. do 150 tys.])</f>
        <v>0</v>
      </c>
      <c r="N19" s="29">
        <f>SUM(Tabela5[Miasto od 150 tys. do 500 tys.])</f>
        <v>0</v>
      </c>
      <c r="O19" s="29">
        <f>SUM(Tabela5[Miasto od 150 tys. do 500 tys.2])</f>
        <v>0</v>
      </c>
      <c r="P19" s="29">
        <f>SUM(Tabela5[Miasto powyżej 500 tys.])</f>
        <v>0</v>
      </c>
      <c r="Q19" s="29">
        <f>SUM(Tabela5[Dolnośląskie])</f>
        <v>0</v>
      </c>
      <c r="R19" s="29">
        <f>SUM(Tabela5[Kujawsko-pomorskie])</f>
        <v>0</v>
      </c>
      <c r="S19" s="29">
        <f>SUM(Tabela5[Lubelskie])</f>
        <v>0</v>
      </c>
      <c r="T19" s="29">
        <f>SUM(Tabela5[Lubuskie])</f>
        <v>0</v>
      </c>
      <c r="U19" s="29">
        <f>SUM(Tabela5[Łódzkie])</f>
        <v>0</v>
      </c>
      <c r="V19" s="29">
        <f>SUM(Tabela5[Małopolskie])</f>
        <v>0</v>
      </c>
      <c r="W19" s="29">
        <f>SUM(Tabela5[Mazowieckie])</f>
        <v>0</v>
      </c>
      <c r="X19" s="29">
        <f>SUM(Tabela5[Opolskie])</f>
        <v>0</v>
      </c>
      <c r="Y19" s="29">
        <f>SUM(Tabela5[Podkarpackie])</f>
        <v>0</v>
      </c>
      <c r="Z19" s="29">
        <f>SUM(Tabela5[Podlaskie])</f>
        <v>0</v>
      </c>
      <c r="AA19" s="29">
        <f>SUM(Tabela5[Pomorskie])</f>
        <v>0</v>
      </c>
      <c r="AB19" s="29">
        <f>SUM(Tabela5[Śląskie])</f>
        <v>0</v>
      </c>
      <c r="AC19" s="29">
        <f>SUM(Tabela5[Świętokrzyskie])</f>
        <v>0</v>
      </c>
      <c r="AD19" s="29">
        <f>SUM(Tabela5[Warmińsko-mazurskie])</f>
        <v>0</v>
      </c>
      <c r="AE19" s="29">
        <f>SUM(Tabela5[Wielkopolskie])</f>
        <v>0</v>
      </c>
      <c r="AF19" s="29">
        <f>SUM(Tabela5[Zachodniopomorskie])</f>
        <v>0</v>
      </c>
      <c r="AG19" s="29">
        <f>SUM(Tabela5[[Podstawowe ]])</f>
        <v>0</v>
      </c>
      <c r="AH19" s="29">
        <f>SUM(Tabela5[Gimnazjalne])</f>
        <v>0</v>
      </c>
      <c r="AI19" s="29">
        <f>SUM(Tabela5[Średnie])</f>
        <v>0</v>
      </c>
      <c r="AJ19" s="29">
        <f>SUM(Tabela5[[Zawodowe ]])</f>
        <v>0</v>
      </c>
      <c r="AK19" s="29">
        <f>SUM(Tabela5[Wyższe])</f>
        <v>0</v>
      </c>
      <c r="AL19" s="29">
        <f>SUM(Tabela5[Bezrobotny/a])</f>
        <v>0</v>
      </c>
      <c r="AM19" s="29">
        <f>SUM(Tabela5[Bierny/a zawodowo poszukujący/a pracy])</f>
        <v>0</v>
      </c>
      <c r="AN19" s="29">
        <f>SUM(Tabela5[Bierny/a zawodowo nie poszukujący/a pracy])</f>
        <v>0</v>
      </c>
      <c r="AO19" s="29">
        <f>SUM(Tabela5[Zatrudniony])</f>
        <v>0</v>
      </c>
      <c r="AP19" s="29">
        <f>SUM(Tabela5[1])</f>
        <v>0</v>
      </c>
      <c r="AQ19" s="29">
        <f>SUM(Tabela5[2])</f>
        <v>0</v>
      </c>
      <c r="AR19" s="29">
        <f>SUM(Tabela5[3])</f>
        <v>0</v>
      </c>
      <c r="AS19" s="29">
        <f>SUM(Tabela5[4 i więcej.])</f>
        <v>0</v>
      </c>
      <c r="AT19" s="56" t="s">
        <v>336</v>
      </c>
      <c r="AU19" s="56" t="s">
        <v>336</v>
      </c>
      <c r="AV19" s="56" t="s">
        <v>336</v>
      </c>
      <c r="AW19" s="56" t="s">
        <v>336</v>
      </c>
      <c r="AX19" s="56" t="s">
        <v>336</v>
      </c>
      <c r="AY19" s="56" t="s">
        <v>336</v>
      </c>
      <c r="AZ19" s="29">
        <f>SUM(Tabela5[Tak])</f>
        <v>0</v>
      </c>
      <c r="BA19" s="29">
        <f>SUM(Tabela5[Nie])</f>
        <v>0</v>
      </c>
      <c r="BB19" s="29">
        <f>SUM(Tabela5[Nie])</f>
        <v>0</v>
      </c>
      <c r="BC19" s="29">
        <f>SUM(Tabela5[Świadczenie pielęgnacyjne na „starych zasadach”])</f>
        <v>0</v>
      </c>
      <c r="BD19" s="29">
        <f>SUM(Tabela5[Świadczenie pielęgnacyjne na „starych zasadach”])</f>
        <v>0</v>
      </c>
      <c r="BE19" s="29">
        <f>SUM(Tabela5[Świadczenie pielęgnacyjne na „nowych zasadach”])</f>
        <v>0</v>
      </c>
      <c r="BF19" s="29">
        <f>SUM(Tabela5[Świadczenie pielęgnacyjne na „nowych zasadach”])</f>
        <v>0</v>
      </c>
      <c r="BG19" s="56" t="s">
        <v>336</v>
      </c>
      <c r="BH19" s="29">
        <f>SUM(Tabela5[Nie dotyczy])</f>
        <v>0</v>
      </c>
      <c r="BI19" s="29">
        <f>SUM(Tabela5[Tak2])</f>
        <v>0</v>
      </c>
      <c r="BJ19" s="29">
        <f>SUM(Tabela5[Nie2])</f>
        <v>0</v>
      </c>
      <c r="BK19" s="29">
        <f>SUM(Tabela5[Nie2])</f>
        <v>0</v>
      </c>
      <c r="BL19" s="29">
        <f>SUM(Tabela5[Umowa o pracę])</f>
        <v>0</v>
      </c>
      <c r="BM19" s="29">
        <f>SUM(Tabela5[Umowa o pracę])</f>
        <v>0</v>
      </c>
      <c r="BN19" s="29">
        <f>SUM(Tabela5[Umowa zlecenie])</f>
        <v>0</v>
      </c>
      <c r="BO19" s="29">
        <f>SUM(Tabela5[Umowa zlecenie])</f>
        <v>0</v>
      </c>
      <c r="BQ19" s="29">
        <f>SUM(Tabela5[Umowa zlecenie])</f>
        <v>0</v>
      </c>
      <c r="BR19" s="29">
        <f>SUM(Tabela5[[Umowa o dzieło ]])</f>
        <v>0</v>
      </c>
      <c r="BS19" s="29">
        <f>SUM(Tabela5[Umowa o prace nakładczą])</f>
        <v>0</v>
      </c>
      <c r="BT19" s="29">
        <f>SUM(Tabela5[[Umowa na pracę sezonową ]])</f>
        <v>0</v>
      </c>
      <c r="BU19" s="29">
        <f>SUM(Tabela5[[Umowa o dzieło ]])</f>
        <v>0</v>
      </c>
      <c r="BV19" s="56" t="s">
        <v>336</v>
      </c>
      <c r="BW19" s="29">
        <f>SUM(Tabela5[Nie dotyczy6])</f>
        <v>0</v>
      </c>
      <c r="BX19" s="29">
        <f>SUM(Tabela5[Tak7])</f>
        <v>0</v>
      </c>
      <c r="BY19" s="29">
        <f>SUM(Tabela5[Nie8])</f>
        <v>0</v>
      </c>
      <c r="BZ19" s="56" t="s">
        <v>336</v>
      </c>
      <c r="CA19" s="29">
        <f>SUM(Tabela5[Nie8])</f>
        <v>0</v>
      </c>
      <c r="CB19" s="29">
        <f>SUM(Tabela5[Jeśli tak, jaką pracę Pan/i wykonywał/a dotychczas?])</f>
        <v>0</v>
      </c>
      <c r="CC19" s="29">
        <f>SUM(Tabela5[Mniej niż 3 miesiące 9])</f>
        <v>0</v>
      </c>
      <c r="CD19" s="29">
        <f>SUM(Tabela5[3 miesiące,  ale krócej niż rok10])</f>
        <v>0</v>
      </c>
      <c r="CE19" s="56" t="s">
        <v>336</v>
      </c>
      <c r="CF19" s="29">
        <f>SUM(Tabela5[podmiot ekonomii społecznej;])</f>
        <v>0</v>
      </c>
      <c r="CG19" s="29">
        <f>SUM(Tabela5[publiczne służby zatrudnienia;])</f>
        <v>0</v>
      </c>
      <c r="CH19" s="29">
        <f>SUM(Tabela5[OHP;])</f>
        <v>0</v>
      </c>
      <c r="CI19" s="29">
        <f>SUM(Tabela5[agencja zatrudnienia;])</f>
        <v>0</v>
      </c>
      <c r="CJ19" s="29">
        <f>SUM(Tabela5[instytucja szkoleniowa;])</f>
        <v>0</v>
      </c>
      <c r="CK19" s="29">
        <f>SUM(Tabela5[jednostka samorządu terytorialnego.])</f>
        <v>0</v>
      </c>
      <c r="CL19" s="29">
        <f>SUM(Tabela5[Tylko Moduł I])</f>
        <v>0</v>
      </c>
      <c r="CM19" s="29">
        <f>SUM(Tabela5[Tylko Moduł II])</f>
        <v>0</v>
      </c>
      <c r="CN19" s="29">
        <f>SUM(Tabela5[Moduł i Moduł II u tego samego realizatora])</f>
        <v>0</v>
      </c>
      <c r="CO19" s="29">
        <f>SUM(Tabela5[Moduł I i Moduł II u dwóch realizatorów])</f>
        <v>0</v>
      </c>
      <c r="CP19" s="29">
        <f>SUM(Tabela5[M1.1])</f>
        <v>0</v>
      </c>
      <c r="CQ19" s="29">
        <f>SUM(Tabela5[M1.2])</f>
        <v>0</v>
      </c>
      <c r="CR19" s="29">
        <f>SUM(Tabela5[M1.3])</f>
        <v>0</v>
      </c>
      <c r="CS19" s="29">
        <f>SUM(Tabela5[M1.4])</f>
        <v>0</v>
      </c>
      <c r="CT19" s="29">
        <f>SUM(Tabela5[M1.5])</f>
        <v>0</v>
      </c>
      <c r="CU19" s="29">
        <f>SUM(Tabela5[M1.6])</f>
        <v>0</v>
      </c>
      <c r="CV19" s="29">
        <f>SUM(Tabela5[M1.7])</f>
        <v>0</v>
      </c>
      <c r="CW19" s="29">
        <f>SUM(Tabela5[M1.8])</f>
        <v>0</v>
      </c>
      <c r="CX19" s="29">
        <f>SUM(Tabela5[M2.1])</f>
        <v>0</v>
      </c>
      <c r="CY19" s="29">
        <f>SUM(Tabela5[M2.2])</f>
        <v>0</v>
      </c>
      <c r="CZ19" s="29">
        <f>SUM(Tabela5[M2.3])</f>
        <v>0</v>
      </c>
      <c r="DA19" s="29">
        <f>SUM(Tabela5[M2.4])</f>
        <v>0</v>
      </c>
      <c r="DB19" s="29">
        <f>SUM(Tabela5[M2.5])</f>
        <v>0</v>
      </c>
      <c r="DC19" s="29">
        <f>SUM(Tabela5[M2.6])</f>
        <v>0</v>
      </c>
      <c r="DD19" s="29">
        <f>SUM(Tabela5[M2.7])</f>
        <v>0</v>
      </c>
      <c r="DE19" s="29">
        <f>SUM(Tabela5[M2.8])</f>
        <v>0</v>
      </c>
      <c r="DF19" s="29">
        <f>SUM(Tabela5[Tak14])</f>
        <v>0</v>
      </c>
      <c r="DG19" s="29">
        <f>SUM(Tabela5[Nie15])</f>
        <v>0</v>
      </c>
      <c r="DH19" s="29">
        <f>SUM(Tabela5[Staż])</f>
        <v>0</v>
      </c>
      <c r="DI19" s="29">
        <f>SUM(Tabela5[Praktyki])</f>
        <v>0</v>
      </c>
      <c r="DJ19" s="29">
        <f>SUM(Tabela5[Pracę])</f>
        <v>0</v>
      </c>
      <c r="DK19" s="29">
        <f>SUM(Tabela5[Nie dotyczy16])</f>
        <v>0</v>
      </c>
      <c r="DL19" s="29">
        <f>SUM(Tabela5[Pełny etat (w przypadku pracy)])</f>
        <v>0</v>
      </c>
      <c r="DM19" s="56" t="s">
        <v>336</v>
      </c>
      <c r="DN19" s="56" t="s">
        <v>336</v>
      </c>
      <c r="DO19" s="29">
        <f>SUM(Tabela5[Pełny etat (w przypadku pracy)])</f>
        <v>0</v>
      </c>
      <c r="DP19" s="29">
        <f>SUM(Tabela5[Część etatu, wskazać jaką ])</f>
        <v>0</v>
      </c>
      <c r="DQ19" s="29">
        <f>SUM(Tabela5[liczba tygodni lub miesięcy w przypadku praktyk lub stażu])</f>
        <v>0</v>
      </c>
      <c r="DR19" s="29">
        <f>SUM(Tabela5[Nie dotyczy17])</f>
        <v>0</v>
      </c>
      <c r="DS19" s="29">
        <f>SUM(Tabela5[Podstawowy czas pracy])</f>
        <v>0</v>
      </c>
      <c r="DT19" s="56" t="s">
        <v>336</v>
      </c>
      <c r="DU19" s="29">
        <f>SUM(Tabela5[Nie dotyczy18])</f>
        <v>0</v>
      </c>
      <c r="DV19" s="29">
        <f>SUM(Tabela5[Praca tylko stacjonarna])</f>
        <v>0</v>
      </c>
      <c r="DW19" s="29">
        <f>SUM(Tabela5[Praca hybrydowa])</f>
        <v>0</v>
      </c>
      <c r="DX19" s="29">
        <f>SUM(Tabela5[Praca w pełni zdalna])</f>
        <v>0</v>
      </c>
      <c r="DY19" s="29">
        <f>SUM(Tabela5[Nie dotyczy19])</f>
        <v>0</v>
      </c>
      <c r="DZ19" s="29">
        <f>SUM(Tabela5[Umowa o pracę20])</f>
        <v>0</v>
      </c>
      <c r="EA19" s="29">
        <f>SUM(Tabela5[Umowa zlecenie21])</f>
        <v>0</v>
      </c>
      <c r="EB19" s="29">
        <f>SUM(Tabela5[Umowa o dzieło 22])</f>
        <v>0</v>
      </c>
      <c r="EC19" s="29">
        <f>SUM(Tabela5[Umowa o prace nakładczą23])</f>
        <v>0</v>
      </c>
      <c r="ED19" s="29">
        <f>SUM(Tabela5[Umowa na pracę sezonową 24])</f>
        <v>0</v>
      </c>
      <c r="EE19" s="56" t="s">
        <v>336</v>
      </c>
      <c r="EF19" s="29">
        <f>SUM(Tabela5[Nie dotyczy25])</f>
        <v>0</v>
      </c>
      <c r="EG19" s="56" t="s">
        <v>336</v>
      </c>
      <c r="EH19" s="29">
        <f>SUM(Tabela5[Brak dostępnych ofert pracy])</f>
        <v>0</v>
      </c>
      <c r="EI19" s="29">
        <f>SUM(Tabela5[Brak możliwości pogodzenia obowiązków związanych z opieką opieką nad osobą z niepełnosprawnością z podjęciem zatrudnienia])</f>
        <v>0</v>
      </c>
      <c r="EJ19" s="29">
        <f>SUM(Tabela5[Możliwa utrata świadczenia pieniężnego z tytułu uzyskania wyższego dochodu])</f>
        <v>0</v>
      </c>
      <c r="EK19" s="56" t="s">
        <v>336</v>
      </c>
      <c r="EL19" s="29">
        <f>SUM(Tabela5[5 – bardzo dobrze])</f>
        <v>0</v>
      </c>
      <c r="EM19" s="29">
        <f>SUM(Tabela5[[4 – dobrze ]])</f>
        <v>0</v>
      </c>
      <c r="EN19" s="29">
        <f>SUM(Tabela5[3 – przeciętnie])</f>
        <v>0</v>
      </c>
      <c r="EO19" s="29">
        <f>SUM(Tabela5[2 – raczej źle])</f>
        <v>0</v>
      </c>
      <c r="EP19" s="29">
        <f>SUM(Tabela5[[1 – źle ]])</f>
        <v>0</v>
      </c>
      <c r="EQ19" s="29">
        <f>SUM(Tabela5[Nie mam zdania])</f>
        <v>0</v>
      </c>
      <c r="ER19" s="29">
        <f>SUM(Tabela5[[ Tak]])</f>
        <v>0</v>
      </c>
      <c r="ES19" s="29">
        <f>SUM(Tabela5[[4 – dobrze ]])</f>
        <v>0</v>
      </c>
    </row>
  </sheetData>
  <mergeCells count="27">
    <mergeCell ref="AL1:AO1"/>
    <mergeCell ref="B1:H1"/>
    <mergeCell ref="I1:J1"/>
    <mergeCell ref="K1:P1"/>
    <mergeCell ref="Q1:AF1"/>
    <mergeCell ref="AG1:AK1"/>
    <mergeCell ref="CP1:DE1"/>
    <mergeCell ref="AP1:AS1"/>
    <mergeCell ref="AU1:AY1"/>
    <mergeCell ref="AZ1:BA1"/>
    <mergeCell ref="BB1:BH1"/>
    <mergeCell ref="BI1:BJ1"/>
    <mergeCell ref="BK1:BQ1"/>
    <mergeCell ref="BR1:BW1"/>
    <mergeCell ref="BX1:BY1"/>
    <mergeCell ref="CA1:CE1"/>
    <mergeCell ref="CF1:CK1"/>
    <mergeCell ref="CL1:CO1"/>
    <mergeCell ref="EH1:EK1"/>
    <mergeCell ref="EL1:EQ1"/>
    <mergeCell ref="ER1:ES1"/>
    <mergeCell ref="DF1:DG1"/>
    <mergeCell ref="DH1:DK1"/>
    <mergeCell ref="DL1:DO1"/>
    <mergeCell ref="DP1:DU1"/>
    <mergeCell ref="DV1:DY1"/>
    <mergeCell ref="DZ1:EF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87B4-E64D-45C3-92A8-5B69D8C7A849}">
  <dimension ref="A1:P229"/>
  <sheetViews>
    <sheetView zoomScale="80" workbookViewId="0">
      <selection activeCell="Q15" sqref="Q15"/>
    </sheetView>
  </sheetViews>
  <sheetFormatPr defaultColWidth="8.85546875" defaultRowHeight="15"/>
  <cols>
    <col min="1" max="1" width="77" style="7" customWidth="1"/>
    <col min="2" max="16384" width="8.85546875" style="7"/>
  </cols>
  <sheetData>
    <row r="1" spans="1:16">
      <c r="A1" s="123" t="s">
        <v>154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17"/>
      <c r="P1" s="109"/>
    </row>
    <row r="2" spans="1:16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18"/>
      <c r="P2" s="109"/>
    </row>
    <row r="3" spans="1:16">
      <c r="A3" s="122" t="s">
        <v>195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9"/>
      <c r="P3" s="109"/>
    </row>
    <row r="4" spans="1:16">
      <c r="A4" s="119" t="s">
        <v>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  <c r="P4" s="109"/>
    </row>
    <row r="5" spans="1:16" ht="30">
      <c r="A5" s="111" t="s">
        <v>1</v>
      </c>
      <c r="B5" s="111"/>
      <c r="C5" s="111"/>
      <c r="D5" s="111"/>
      <c r="E5" s="111"/>
      <c r="F5" s="111"/>
      <c r="G5" s="111"/>
      <c r="H5" s="8" t="s">
        <v>155</v>
      </c>
      <c r="I5" s="8" t="s">
        <v>156</v>
      </c>
      <c r="J5" s="8" t="s">
        <v>157</v>
      </c>
      <c r="K5" s="8" t="s">
        <v>158</v>
      </c>
      <c r="L5" s="8" t="s">
        <v>159</v>
      </c>
      <c r="M5" s="10" t="s">
        <v>160</v>
      </c>
      <c r="N5" s="10" t="s">
        <v>161</v>
      </c>
      <c r="O5" s="10"/>
      <c r="P5" s="11" t="s">
        <v>2</v>
      </c>
    </row>
    <row r="6" spans="1:16">
      <c r="A6" s="111" t="s">
        <v>3</v>
      </c>
      <c r="B6" s="111"/>
      <c r="C6" s="111"/>
      <c r="D6" s="111"/>
      <c r="E6" s="111"/>
      <c r="F6" s="111"/>
      <c r="G6" s="111"/>
      <c r="H6" s="12"/>
      <c r="I6" s="12"/>
      <c r="J6" s="12"/>
      <c r="K6" s="12"/>
      <c r="L6" s="12"/>
      <c r="M6" s="13"/>
      <c r="N6" s="13"/>
      <c r="O6" s="13"/>
      <c r="P6" s="14"/>
    </row>
    <row r="7" spans="1:16">
      <c r="A7" s="111" t="s">
        <v>4</v>
      </c>
      <c r="B7" s="111"/>
      <c r="C7" s="111"/>
      <c r="D7" s="111"/>
      <c r="E7" s="111"/>
      <c r="F7" s="111"/>
      <c r="G7" s="111"/>
      <c r="H7" s="12"/>
      <c r="I7" s="12"/>
      <c r="J7" s="12"/>
      <c r="K7" s="12"/>
      <c r="L7" s="12"/>
      <c r="M7" s="13"/>
      <c r="N7" s="13"/>
      <c r="O7" s="13"/>
      <c r="P7" s="14"/>
    </row>
    <row r="8" spans="1:16">
      <c r="A8" s="110" t="s">
        <v>2</v>
      </c>
      <c r="B8" s="110"/>
      <c r="C8" s="110"/>
      <c r="D8" s="110"/>
      <c r="E8" s="110"/>
      <c r="F8" s="110"/>
      <c r="G8" s="110"/>
      <c r="H8" s="12"/>
      <c r="I8" s="12"/>
      <c r="J8" s="12"/>
      <c r="K8" s="12"/>
      <c r="L8" s="12"/>
      <c r="M8" s="13"/>
      <c r="N8" s="13"/>
      <c r="O8" s="13"/>
      <c r="P8" s="12"/>
    </row>
    <row r="9" spans="1:16">
      <c r="A9" s="110"/>
      <c r="B9" s="110"/>
      <c r="C9" s="110"/>
      <c r="D9" s="110"/>
      <c r="E9" s="110"/>
      <c r="F9" s="110"/>
      <c r="G9" s="110"/>
      <c r="H9" s="109"/>
      <c r="I9" s="109"/>
      <c r="J9" s="109"/>
      <c r="K9" s="109"/>
      <c r="L9" s="109"/>
      <c r="M9" s="109"/>
      <c r="N9" s="109"/>
      <c r="O9" s="109"/>
      <c r="P9" s="109"/>
    </row>
    <row r="10" spans="1:16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</row>
    <row r="11" spans="1:16">
      <c r="A11" s="104" t="s">
        <v>5</v>
      </c>
      <c r="B11" s="104"/>
      <c r="C11" s="104"/>
      <c r="D11" s="104"/>
      <c r="E11" s="104"/>
      <c r="F11" s="104"/>
      <c r="G11" s="104"/>
      <c r="H11" s="104"/>
      <c r="I11" s="104"/>
      <c r="J11" s="104" t="s">
        <v>6</v>
      </c>
      <c r="K11" s="104"/>
      <c r="L11" s="104"/>
      <c r="M11" s="104"/>
      <c r="N11" s="104"/>
      <c r="O11" s="104"/>
      <c r="P11" s="104"/>
    </row>
    <row r="12" spans="1:16">
      <c r="A12" s="111" t="s">
        <v>7</v>
      </c>
      <c r="B12" s="111"/>
      <c r="C12" s="111"/>
      <c r="D12" s="111"/>
      <c r="E12" s="111"/>
      <c r="F12" s="111"/>
      <c r="G12" s="111"/>
      <c r="H12" s="111"/>
      <c r="I12" s="111"/>
      <c r="J12" s="109"/>
      <c r="K12" s="109"/>
      <c r="L12" s="109"/>
      <c r="M12" s="109"/>
      <c r="N12" s="104"/>
      <c r="O12" s="104"/>
      <c r="P12" s="104"/>
    </row>
    <row r="13" spans="1:16">
      <c r="A13" s="111" t="s">
        <v>8</v>
      </c>
      <c r="B13" s="111"/>
      <c r="C13" s="111"/>
      <c r="D13" s="111"/>
      <c r="E13" s="111"/>
      <c r="F13" s="111"/>
      <c r="G13" s="111"/>
      <c r="H13" s="111"/>
      <c r="I13" s="111"/>
      <c r="J13" s="109"/>
      <c r="K13" s="109"/>
      <c r="L13" s="109"/>
      <c r="M13" s="109"/>
      <c r="N13" s="104"/>
      <c r="O13" s="104"/>
      <c r="P13" s="104"/>
    </row>
    <row r="14" spans="1:16">
      <c r="A14" s="111" t="s">
        <v>9</v>
      </c>
      <c r="B14" s="111"/>
      <c r="C14" s="111"/>
      <c r="D14" s="111"/>
      <c r="E14" s="111"/>
      <c r="F14" s="111"/>
      <c r="G14" s="111"/>
      <c r="H14" s="111"/>
      <c r="I14" s="111"/>
      <c r="J14" s="109"/>
      <c r="K14" s="109"/>
      <c r="L14" s="109"/>
      <c r="M14" s="109"/>
      <c r="N14" s="104"/>
      <c r="O14" s="104"/>
      <c r="P14" s="104"/>
    </row>
    <row r="15" spans="1:16">
      <c r="A15" s="111" t="s">
        <v>10</v>
      </c>
      <c r="B15" s="111"/>
      <c r="C15" s="111"/>
      <c r="D15" s="111"/>
      <c r="E15" s="111"/>
      <c r="F15" s="111"/>
      <c r="G15" s="111"/>
      <c r="H15" s="111"/>
      <c r="I15" s="111"/>
      <c r="J15" s="109"/>
      <c r="K15" s="109"/>
      <c r="L15" s="109"/>
      <c r="M15" s="109"/>
      <c r="N15" s="104"/>
      <c r="O15" s="104"/>
      <c r="P15" s="104"/>
    </row>
    <row r="16" spans="1:16">
      <c r="A16" s="111" t="s">
        <v>11</v>
      </c>
      <c r="B16" s="111"/>
      <c r="C16" s="111"/>
      <c r="D16" s="111"/>
      <c r="E16" s="111"/>
      <c r="F16" s="111"/>
      <c r="G16" s="111"/>
      <c r="H16" s="111"/>
      <c r="I16" s="111"/>
      <c r="J16" s="109"/>
      <c r="K16" s="109"/>
      <c r="L16" s="109"/>
      <c r="M16" s="109"/>
      <c r="N16" s="104"/>
      <c r="O16" s="104"/>
      <c r="P16" s="104"/>
    </row>
    <row r="17" spans="1:16">
      <c r="A17" s="110" t="s">
        <v>2</v>
      </c>
      <c r="B17" s="110"/>
      <c r="C17" s="110"/>
      <c r="D17" s="110"/>
      <c r="E17" s="110"/>
      <c r="F17" s="110"/>
      <c r="G17" s="110"/>
      <c r="H17" s="110"/>
      <c r="I17" s="110"/>
      <c r="J17" s="109"/>
      <c r="K17" s="109"/>
      <c r="L17" s="109"/>
      <c r="M17" s="109"/>
      <c r="N17" s="104"/>
      <c r="O17" s="104"/>
      <c r="P17" s="104"/>
    </row>
    <row r="18" spans="1:16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4"/>
      <c r="O18" s="104"/>
      <c r="P18" s="104"/>
    </row>
    <row r="19" spans="1:16">
      <c r="A19" s="104" t="s">
        <v>12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</row>
    <row r="20" spans="1:16">
      <c r="A20" s="15" t="s">
        <v>1</v>
      </c>
      <c r="B20" s="104" t="s">
        <v>155</v>
      </c>
      <c r="C20" s="104"/>
      <c r="D20" s="104" t="s">
        <v>156</v>
      </c>
      <c r="E20" s="104"/>
      <c r="F20" s="104" t="s">
        <v>157</v>
      </c>
      <c r="G20" s="104"/>
      <c r="H20" s="104" t="s">
        <v>158</v>
      </c>
      <c r="I20" s="104"/>
      <c r="J20" s="104" t="s">
        <v>159</v>
      </c>
      <c r="K20" s="104"/>
      <c r="L20" s="104" t="s">
        <v>160</v>
      </c>
      <c r="M20" s="104"/>
      <c r="N20" s="104" t="s">
        <v>161</v>
      </c>
      <c r="O20" s="104"/>
      <c r="P20" s="103" t="s">
        <v>2</v>
      </c>
    </row>
    <row r="21" spans="1:16">
      <c r="A21" s="15" t="s">
        <v>13</v>
      </c>
      <c r="B21" s="6" t="s">
        <v>14</v>
      </c>
      <c r="C21" s="16" t="s">
        <v>15</v>
      </c>
      <c r="D21" s="6" t="s">
        <v>14</v>
      </c>
      <c r="E21" s="16" t="s">
        <v>15</v>
      </c>
      <c r="F21" s="6" t="s">
        <v>14</v>
      </c>
      <c r="G21" s="16" t="s">
        <v>15</v>
      </c>
      <c r="H21" s="6" t="s">
        <v>14</v>
      </c>
      <c r="I21" s="16" t="s">
        <v>15</v>
      </c>
      <c r="J21" s="6" t="s">
        <v>14</v>
      </c>
      <c r="K21" s="16" t="s">
        <v>15</v>
      </c>
      <c r="L21" s="6" t="s">
        <v>14</v>
      </c>
      <c r="M21" s="16" t="s">
        <v>15</v>
      </c>
      <c r="N21" s="6" t="s">
        <v>14</v>
      </c>
      <c r="O21" s="16" t="s">
        <v>15</v>
      </c>
      <c r="P21" s="103"/>
    </row>
    <row r="22" spans="1:16">
      <c r="A22" s="17" t="s">
        <v>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3"/>
      <c r="N22" s="13"/>
      <c r="O22" s="13"/>
      <c r="P22" s="12"/>
    </row>
    <row r="23" spans="1:16">
      <c r="A23" s="17" t="s">
        <v>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3"/>
      <c r="P23" s="12"/>
    </row>
    <row r="24" spans="1:16">
      <c r="A24" s="17" t="s">
        <v>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3"/>
      <c r="N24" s="13"/>
      <c r="O24" s="13"/>
      <c r="P24" s="12"/>
    </row>
    <row r="25" spans="1:16">
      <c r="A25" s="17" t="s">
        <v>10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  <c r="N25" s="13"/>
      <c r="O25" s="13"/>
      <c r="P25" s="12"/>
    </row>
    <row r="26" spans="1:16">
      <c r="A26" s="17" t="s">
        <v>11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3"/>
      <c r="N26" s="13"/>
      <c r="O26" s="13"/>
      <c r="P26" s="12"/>
    </row>
    <row r="27" spans="1:16">
      <c r="A27" s="112" t="s">
        <v>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  <c r="N27" s="13"/>
      <c r="O27" s="13"/>
      <c r="P27" s="109"/>
    </row>
    <row r="28" spans="1:16">
      <c r="A28" s="112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</row>
    <row r="29" spans="1:16">
      <c r="A29" s="1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8"/>
      <c r="O29" s="8"/>
      <c r="P29" s="109"/>
    </row>
    <row r="30" spans="1:16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13"/>
      <c r="N30" s="113"/>
      <c r="O30" s="113"/>
      <c r="P30" s="109"/>
    </row>
    <row r="31" spans="1:16">
      <c r="A31" s="104" t="s">
        <v>16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9"/>
      <c r="O31" s="9"/>
      <c r="P31" s="109"/>
    </row>
    <row r="32" spans="1:16">
      <c r="A32" s="15" t="s">
        <v>1</v>
      </c>
      <c r="B32" s="104" t="s">
        <v>155</v>
      </c>
      <c r="C32" s="104"/>
      <c r="D32" s="104" t="s">
        <v>156</v>
      </c>
      <c r="E32" s="104"/>
      <c r="F32" s="104" t="s">
        <v>157</v>
      </c>
      <c r="G32" s="104"/>
      <c r="H32" s="104" t="s">
        <v>158</v>
      </c>
      <c r="I32" s="104"/>
      <c r="J32" s="104" t="s">
        <v>159</v>
      </c>
      <c r="K32" s="104"/>
      <c r="L32" s="104" t="s">
        <v>160</v>
      </c>
      <c r="M32" s="104"/>
      <c r="N32" s="104" t="s">
        <v>161</v>
      </c>
      <c r="O32" s="104"/>
      <c r="P32" s="103" t="s">
        <v>2</v>
      </c>
    </row>
    <row r="33" spans="1:16">
      <c r="A33" s="15" t="s">
        <v>13</v>
      </c>
      <c r="B33" s="6" t="s">
        <v>14</v>
      </c>
      <c r="C33" s="16" t="s">
        <v>15</v>
      </c>
      <c r="D33" s="6" t="s">
        <v>14</v>
      </c>
      <c r="E33" s="16" t="s">
        <v>15</v>
      </c>
      <c r="F33" s="6" t="s">
        <v>14</v>
      </c>
      <c r="G33" s="16" t="s">
        <v>15</v>
      </c>
      <c r="H33" s="6" t="s">
        <v>14</v>
      </c>
      <c r="I33" s="16" t="s">
        <v>15</v>
      </c>
      <c r="J33" s="6" t="s">
        <v>14</v>
      </c>
      <c r="K33" s="16" t="s">
        <v>15</v>
      </c>
      <c r="L33" s="6" t="s">
        <v>14</v>
      </c>
      <c r="M33" s="16" t="s">
        <v>15</v>
      </c>
      <c r="N33" s="6" t="s">
        <v>14</v>
      </c>
      <c r="O33" s="16" t="s">
        <v>15</v>
      </c>
      <c r="P33" s="103"/>
    </row>
    <row r="34" spans="1:16">
      <c r="A34" s="20" t="s">
        <v>17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  <c r="N34" s="13"/>
      <c r="O34" s="13"/>
      <c r="P34" s="12"/>
    </row>
    <row r="35" spans="1:16">
      <c r="A35" s="20" t="s">
        <v>18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  <c r="N35" s="13"/>
      <c r="O35" s="13"/>
      <c r="P35" s="12"/>
    </row>
    <row r="36" spans="1:16">
      <c r="A36" s="20" t="s">
        <v>19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  <c r="N36" s="13"/>
      <c r="O36" s="13"/>
      <c r="P36" s="12"/>
    </row>
    <row r="37" spans="1:16">
      <c r="A37" s="20" t="s">
        <v>20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  <c r="N37" s="13"/>
      <c r="O37" s="13"/>
      <c r="P37" s="12"/>
    </row>
    <row r="38" spans="1:16">
      <c r="A38" s="20" t="s">
        <v>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13"/>
      <c r="O38" s="13"/>
      <c r="P38" s="12"/>
    </row>
    <row r="39" spans="1:16">
      <c r="A39" s="20" t="s">
        <v>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3"/>
      <c r="N39" s="13"/>
      <c r="O39" s="13"/>
      <c r="P39" s="12"/>
    </row>
    <row r="40" spans="1:16">
      <c r="A40" s="20" t="s">
        <v>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  <c r="N40" s="13"/>
      <c r="O40" s="13"/>
      <c r="P40" s="12"/>
    </row>
    <row r="41" spans="1:16">
      <c r="A41" s="20" t="s">
        <v>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3"/>
      <c r="N41" s="13"/>
      <c r="O41" s="13"/>
      <c r="P41" s="12"/>
    </row>
    <row r="42" spans="1:16">
      <c r="A42" s="20" t="s">
        <v>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13"/>
      <c r="O42" s="13"/>
      <c r="P42" s="12"/>
    </row>
    <row r="43" spans="1:16">
      <c r="A43" s="20" t="s">
        <v>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3"/>
      <c r="N43" s="13"/>
      <c r="O43" s="13"/>
      <c r="P43" s="12"/>
    </row>
    <row r="44" spans="1:16">
      <c r="A44" s="20" t="s">
        <v>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3"/>
      <c r="N44" s="13"/>
      <c r="O44" s="13"/>
      <c r="P44" s="12"/>
    </row>
    <row r="45" spans="1:16">
      <c r="A45" s="20" t="s">
        <v>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  <c r="N45" s="13"/>
      <c r="O45" s="13"/>
      <c r="P45" s="12"/>
    </row>
    <row r="46" spans="1:16">
      <c r="A46" s="20" t="s">
        <v>29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  <c r="N46" s="13"/>
      <c r="O46" s="13"/>
      <c r="P46" s="12"/>
    </row>
    <row r="47" spans="1:16">
      <c r="A47" s="20" t="s">
        <v>30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  <c r="O47" s="13"/>
      <c r="P47" s="12"/>
    </row>
    <row r="48" spans="1:16">
      <c r="A48" s="20" t="s">
        <v>31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  <c r="N48" s="13"/>
      <c r="O48" s="13"/>
      <c r="P48" s="12"/>
    </row>
    <row r="49" spans="1:16">
      <c r="A49" s="20" t="s">
        <v>32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  <c r="N49" s="13"/>
      <c r="O49" s="13"/>
      <c r="P49" s="12"/>
    </row>
    <row r="50" spans="1:16">
      <c r="A50" s="112" t="s">
        <v>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  <c r="N50" s="13"/>
      <c r="O50" s="13"/>
      <c r="P50" s="109"/>
    </row>
    <row r="51" spans="1:16">
      <c r="A51" s="112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8"/>
      <c r="O51" s="8"/>
      <c r="P51" s="109"/>
    </row>
    <row r="52" spans="1:16">
      <c r="A52" s="112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8"/>
      <c r="O52" s="8"/>
      <c r="P52" s="109"/>
    </row>
    <row r="53" spans="1:16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09"/>
    </row>
    <row r="54" spans="1:16">
      <c r="A54" s="104" t="s">
        <v>33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9"/>
      <c r="O54" s="9"/>
      <c r="P54" s="109"/>
    </row>
    <row r="55" spans="1:16">
      <c r="A55" s="15" t="s">
        <v>1</v>
      </c>
      <c r="B55" s="104" t="s">
        <v>155</v>
      </c>
      <c r="C55" s="104"/>
      <c r="D55" s="104" t="s">
        <v>156</v>
      </c>
      <c r="E55" s="104"/>
      <c r="F55" s="104" t="s">
        <v>157</v>
      </c>
      <c r="G55" s="104"/>
      <c r="H55" s="104" t="s">
        <v>158</v>
      </c>
      <c r="I55" s="104"/>
      <c r="J55" s="104" t="s">
        <v>159</v>
      </c>
      <c r="K55" s="104"/>
      <c r="L55" s="104" t="s">
        <v>160</v>
      </c>
      <c r="M55" s="104"/>
      <c r="N55" s="104" t="s">
        <v>161</v>
      </c>
      <c r="O55" s="104"/>
      <c r="P55" s="103" t="s">
        <v>2</v>
      </c>
    </row>
    <row r="56" spans="1:16">
      <c r="A56" s="15" t="s">
        <v>13</v>
      </c>
      <c r="B56" s="6" t="s">
        <v>14</v>
      </c>
      <c r="C56" s="16" t="s">
        <v>15</v>
      </c>
      <c r="D56" s="6" t="s">
        <v>14</v>
      </c>
      <c r="E56" s="16" t="s">
        <v>15</v>
      </c>
      <c r="F56" s="6" t="s">
        <v>14</v>
      </c>
      <c r="G56" s="16" t="s">
        <v>15</v>
      </c>
      <c r="H56" s="6" t="s">
        <v>14</v>
      </c>
      <c r="I56" s="16" t="s">
        <v>15</v>
      </c>
      <c r="J56" s="6" t="s">
        <v>14</v>
      </c>
      <c r="K56" s="16" t="s">
        <v>15</v>
      </c>
      <c r="L56" s="6" t="s">
        <v>14</v>
      </c>
      <c r="M56" s="16" t="s">
        <v>15</v>
      </c>
      <c r="N56" s="6" t="s">
        <v>14</v>
      </c>
      <c r="O56" s="16" t="s">
        <v>15</v>
      </c>
      <c r="P56" s="103"/>
    </row>
    <row r="57" spans="1:16">
      <c r="A57" s="20" t="s">
        <v>34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3"/>
      <c r="N57" s="13"/>
      <c r="O57" s="13"/>
      <c r="P57" s="12"/>
    </row>
    <row r="58" spans="1:16">
      <c r="A58" s="20" t="s">
        <v>35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3"/>
      <c r="N58" s="13"/>
      <c r="O58" s="13"/>
      <c r="P58" s="12"/>
    </row>
    <row r="59" spans="1:16">
      <c r="A59" s="20" t="s">
        <v>36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3"/>
      <c r="N59" s="13"/>
      <c r="O59" s="13"/>
      <c r="P59" s="12"/>
    </row>
    <row r="60" spans="1:16">
      <c r="A60" s="20" t="s">
        <v>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3"/>
      <c r="N60" s="13"/>
      <c r="O60" s="13"/>
      <c r="P60" s="12"/>
    </row>
    <row r="61" spans="1:16">
      <c r="A61" s="20" t="s">
        <v>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3"/>
      <c r="N61" s="13"/>
      <c r="O61" s="13"/>
      <c r="P61" s="12"/>
    </row>
    <row r="62" spans="1:16">
      <c r="A62" s="112" t="s">
        <v>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3"/>
      <c r="N62" s="13"/>
      <c r="O62" s="13"/>
      <c r="P62" s="109"/>
    </row>
    <row r="63" spans="1:16">
      <c r="A63" s="112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</row>
    <row r="64" spans="1:16">
      <c r="A64" s="112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</row>
    <row r="65" spans="1:16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</row>
    <row r="66" spans="1:16">
      <c r="A66" s="104" t="s">
        <v>39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9"/>
      <c r="O66" s="9"/>
      <c r="P66" s="109"/>
    </row>
    <row r="67" spans="1:16">
      <c r="A67" s="15" t="s">
        <v>1</v>
      </c>
      <c r="B67" s="104" t="s">
        <v>155</v>
      </c>
      <c r="C67" s="104"/>
      <c r="D67" s="104" t="s">
        <v>156</v>
      </c>
      <c r="E67" s="104"/>
      <c r="F67" s="104" t="s">
        <v>157</v>
      </c>
      <c r="G67" s="104"/>
      <c r="H67" s="104" t="s">
        <v>158</v>
      </c>
      <c r="I67" s="104"/>
      <c r="J67" s="104" t="s">
        <v>159</v>
      </c>
      <c r="K67" s="104"/>
      <c r="L67" s="104" t="s">
        <v>160</v>
      </c>
      <c r="M67" s="104"/>
      <c r="N67" s="104" t="s">
        <v>161</v>
      </c>
      <c r="O67" s="104"/>
      <c r="P67" s="103" t="s">
        <v>2</v>
      </c>
    </row>
    <row r="68" spans="1:16">
      <c r="A68" s="15" t="s">
        <v>13</v>
      </c>
      <c r="B68" s="6" t="s">
        <v>14</v>
      </c>
      <c r="C68" s="16" t="s">
        <v>15</v>
      </c>
      <c r="D68" s="6" t="s">
        <v>14</v>
      </c>
      <c r="E68" s="16" t="s">
        <v>15</v>
      </c>
      <c r="F68" s="6" t="s">
        <v>14</v>
      </c>
      <c r="G68" s="16" t="s">
        <v>15</v>
      </c>
      <c r="H68" s="6" t="s">
        <v>14</v>
      </c>
      <c r="I68" s="16" t="s">
        <v>15</v>
      </c>
      <c r="J68" s="6" t="s">
        <v>14</v>
      </c>
      <c r="K68" s="16" t="s">
        <v>15</v>
      </c>
      <c r="L68" s="6" t="s">
        <v>14</v>
      </c>
      <c r="M68" s="16" t="s">
        <v>15</v>
      </c>
      <c r="N68" s="6" t="s">
        <v>14</v>
      </c>
      <c r="O68" s="16" t="s">
        <v>15</v>
      </c>
      <c r="P68" s="103"/>
    </row>
    <row r="69" spans="1:16">
      <c r="A69" s="20" t="s">
        <v>40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3"/>
      <c r="N69" s="13"/>
      <c r="O69" s="13"/>
      <c r="P69" s="12"/>
    </row>
    <row r="70" spans="1:16">
      <c r="A70" s="20" t="s">
        <v>41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3"/>
      <c r="N70" s="13"/>
      <c r="O70" s="13"/>
      <c r="P70" s="12"/>
    </row>
    <row r="71" spans="1:16">
      <c r="A71" s="20" t="s">
        <v>42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3"/>
      <c r="N71" s="13"/>
      <c r="O71" s="13"/>
      <c r="P71" s="12"/>
    </row>
    <row r="72" spans="1:16">
      <c r="A72" s="20" t="s">
        <v>43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"/>
      <c r="N72" s="13"/>
      <c r="O72" s="13"/>
      <c r="P72" s="12"/>
    </row>
    <row r="73" spans="1:16">
      <c r="A73" s="112" t="s">
        <v>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3"/>
      <c r="N73" s="13"/>
      <c r="O73" s="13"/>
      <c r="P73" s="12"/>
    </row>
    <row r="74" spans="1:16">
      <c r="A74" s="112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2"/>
    </row>
    <row r="75" spans="1:16">
      <c r="A75" s="112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</row>
    <row r="76" spans="1:16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</row>
    <row r="77" spans="1:16">
      <c r="A77" s="104" t="s">
        <v>44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</row>
    <row r="78" spans="1:16">
      <c r="A78" s="111" t="s">
        <v>45</v>
      </c>
      <c r="B78" s="111"/>
      <c r="C78" s="111"/>
      <c r="D78" s="111"/>
      <c r="E78" s="111"/>
      <c r="F78" s="111"/>
      <c r="G78" s="111"/>
      <c r="H78" s="111"/>
      <c r="I78" s="111"/>
      <c r="J78" s="104" t="s">
        <v>6</v>
      </c>
      <c r="K78" s="104"/>
      <c r="L78" s="104"/>
      <c r="M78" s="104"/>
      <c r="N78" s="104"/>
      <c r="O78" s="104"/>
      <c r="P78" s="104"/>
    </row>
    <row r="79" spans="1:16">
      <c r="A79" s="111">
        <v>1</v>
      </c>
      <c r="B79" s="111"/>
      <c r="C79" s="111"/>
      <c r="D79" s="111"/>
      <c r="E79" s="111"/>
      <c r="F79" s="111"/>
      <c r="G79" s="111"/>
      <c r="H79" s="111"/>
      <c r="I79" s="111"/>
      <c r="J79" s="109"/>
      <c r="K79" s="109"/>
      <c r="L79" s="109"/>
      <c r="M79" s="109"/>
      <c r="N79" s="104"/>
      <c r="O79" s="104"/>
      <c r="P79" s="104"/>
    </row>
    <row r="80" spans="1:16">
      <c r="A80" s="111">
        <v>2</v>
      </c>
      <c r="B80" s="111"/>
      <c r="C80" s="111"/>
      <c r="D80" s="111"/>
      <c r="E80" s="111"/>
      <c r="F80" s="111"/>
      <c r="G80" s="111"/>
      <c r="H80" s="111"/>
      <c r="I80" s="111"/>
      <c r="J80" s="109"/>
      <c r="K80" s="109"/>
      <c r="L80" s="109"/>
      <c r="M80" s="109"/>
      <c r="N80" s="104"/>
      <c r="O80" s="104"/>
      <c r="P80" s="104"/>
    </row>
    <row r="81" spans="1:16">
      <c r="A81" s="111">
        <v>3</v>
      </c>
      <c r="B81" s="111"/>
      <c r="C81" s="111"/>
      <c r="D81" s="111"/>
      <c r="E81" s="111"/>
      <c r="F81" s="111"/>
      <c r="G81" s="111"/>
      <c r="H81" s="111"/>
      <c r="I81" s="111"/>
      <c r="J81" s="109"/>
      <c r="K81" s="109"/>
      <c r="L81" s="109"/>
      <c r="M81" s="109"/>
      <c r="N81" s="104"/>
      <c r="O81" s="104"/>
      <c r="P81" s="104"/>
    </row>
    <row r="82" spans="1:16">
      <c r="A82" s="111" t="s">
        <v>46</v>
      </c>
      <c r="B82" s="111"/>
      <c r="C82" s="111"/>
      <c r="D82" s="111"/>
      <c r="E82" s="111"/>
      <c r="F82" s="111"/>
      <c r="G82" s="111"/>
      <c r="H82" s="111"/>
      <c r="I82" s="111"/>
      <c r="J82" s="109"/>
      <c r="K82" s="109"/>
      <c r="L82" s="109"/>
      <c r="M82" s="109"/>
      <c r="N82" s="104"/>
      <c r="O82" s="104"/>
      <c r="P82" s="104"/>
    </row>
    <row r="83" spans="1:16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4"/>
      <c r="O83" s="104"/>
      <c r="P83" s="104"/>
    </row>
    <row r="84" spans="1:16">
      <c r="A84" s="104" t="s">
        <v>47</v>
      </c>
      <c r="B84" s="104"/>
      <c r="C84" s="104"/>
      <c r="D84" s="104"/>
      <c r="E84" s="104"/>
      <c r="F84" s="104"/>
      <c r="G84" s="104"/>
      <c r="H84" s="104"/>
      <c r="I84" s="104"/>
      <c r="J84" s="104" t="s">
        <v>6</v>
      </c>
      <c r="K84" s="104"/>
      <c r="L84" s="104"/>
      <c r="M84" s="104"/>
      <c r="N84" s="104"/>
      <c r="O84" s="104"/>
      <c r="P84" s="104"/>
    </row>
    <row r="85" spans="1:16">
      <c r="A85" s="111" t="s">
        <v>48</v>
      </c>
      <c r="B85" s="111"/>
      <c r="C85" s="111"/>
      <c r="D85" s="111"/>
      <c r="E85" s="111"/>
      <c r="F85" s="111"/>
      <c r="G85" s="111"/>
      <c r="H85" s="111"/>
      <c r="I85" s="111"/>
      <c r="J85" s="109"/>
      <c r="K85" s="109"/>
      <c r="L85" s="109"/>
      <c r="M85" s="109"/>
      <c r="N85" s="104"/>
      <c r="O85" s="104"/>
      <c r="P85" s="104"/>
    </row>
    <row r="86" spans="1:16">
      <c r="A86" s="111" t="s">
        <v>49</v>
      </c>
      <c r="B86" s="111"/>
      <c r="C86" s="111"/>
      <c r="D86" s="111"/>
      <c r="E86" s="111"/>
      <c r="F86" s="111"/>
      <c r="G86" s="111"/>
      <c r="H86" s="111"/>
      <c r="I86" s="111"/>
      <c r="J86" s="109"/>
      <c r="K86" s="109"/>
      <c r="L86" s="109"/>
      <c r="M86" s="109"/>
      <c r="N86" s="104"/>
      <c r="O86" s="104"/>
      <c r="P86" s="104"/>
    </row>
    <row r="87" spans="1:16">
      <c r="A87" s="111" t="s">
        <v>50</v>
      </c>
      <c r="B87" s="111"/>
      <c r="C87" s="111"/>
      <c r="D87" s="111"/>
      <c r="E87" s="111"/>
      <c r="F87" s="111"/>
      <c r="G87" s="111"/>
      <c r="H87" s="111"/>
      <c r="I87" s="111"/>
      <c r="J87" s="109"/>
      <c r="K87" s="109"/>
      <c r="L87" s="109"/>
      <c r="M87" s="109"/>
      <c r="N87" s="104"/>
      <c r="O87" s="104"/>
      <c r="P87" s="104"/>
    </row>
    <row r="88" spans="1:16">
      <c r="A88" s="111" t="s">
        <v>51</v>
      </c>
      <c r="B88" s="111"/>
      <c r="C88" s="111"/>
      <c r="D88" s="111"/>
      <c r="E88" s="111"/>
      <c r="F88" s="111"/>
      <c r="G88" s="111"/>
      <c r="H88" s="111"/>
      <c r="I88" s="111"/>
      <c r="J88" s="109"/>
      <c r="K88" s="109"/>
      <c r="L88" s="109"/>
      <c r="M88" s="109"/>
      <c r="N88" s="104"/>
      <c r="O88" s="104"/>
      <c r="P88" s="104"/>
    </row>
    <row r="89" spans="1:16">
      <c r="A89" s="111" t="s">
        <v>52</v>
      </c>
      <c r="B89" s="111"/>
      <c r="C89" s="111"/>
      <c r="D89" s="111"/>
      <c r="E89" s="111"/>
      <c r="F89" s="111"/>
      <c r="G89" s="111"/>
      <c r="H89" s="111"/>
      <c r="I89" s="111"/>
      <c r="J89" s="109"/>
      <c r="K89" s="109"/>
      <c r="L89" s="109"/>
      <c r="M89" s="109"/>
      <c r="N89" s="104"/>
      <c r="O89" s="104"/>
      <c r="P89" s="104"/>
    </row>
    <row r="90" spans="1:16">
      <c r="A90" s="111" t="s">
        <v>53</v>
      </c>
      <c r="B90" s="111"/>
      <c r="C90" s="111"/>
      <c r="D90" s="111"/>
      <c r="E90" s="111"/>
      <c r="F90" s="111"/>
      <c r="G90" s="111"/>
      <c r="H90" s="111"/>
      <c r="I90" s="111"/>
      <c r="J90" s="109"/>
      <c r="K90" s="109"/>
      <c r="L90" s="109"/>
      <c r="M90" s="109"/>
      <c r="N90" s="104"/>
      <c r="O90" s="104"/>
      <c r="P90" s="104"/>
    </row>
    <row r="91" spans="1:16">
      <c r="A91" s="111" t="s">
        <v>54</v>
      </c>
      <c r="B91" s="111"/>
      <c r="C91" s="111"/>
      <c r="D91" s="111"/>
      <c r="E91" s="111"/>
      <c r="F91" s="111"/>
      <c r="G91" s="111"/>
      <c r="H91" s="111"/>
      <c r="I91" s="111"/>
      <c r="J91" s="109"/>
      <c r="K91" s="109"/>
      <c r="L91" s="109"/>
      <c r="M91" s="109"/>
      <c r="N91" s="104"/>
      <c r="O91" s="104"/>
      <c r="P91" s="104"/>
    </row>
    <row r="92" spans="1:16">
      <c r="A92" s="111" t="s">
        <v>55</v>
      </c>
      <c r="B92" s="111"/>
      <c r="C92" s="111"/>
      <c r="D92" s="111"/>
      <c r="E92" s="111"/>
      <c r="F92" s="111"/>
      <c r="G92" s="111"/>
      <c r="H92" s="111"/>
      <c r="I92" s="111"/>
      <c r="J92" s="109"/>
      <c r="K92" s="109"/>
      <c r="L92" s="109"/>
      <c r="M92" s="109"/>
      <c r="N92" s="104"/>
      <c r="O92" s="104"/>
      <c r="P92" s="104"/>
    </row>
    <row r="93" spans="1:16">
      <c r="A93" s="111" t="s">
        <v>56</v>
      </c>
      <c r="B93" s="111"/>
      <c r="C93" s="111"/>
      <c r="D93" s="111"/>
      <c r="E93" s="111"/>
      <c r="F93" s="111"/>
      <c r="G93" s="111"/>
      <c r="H93" s="111"/>
      <c r="I93" s="111"/>
      <c r="J93" s="109"/>
      <c r="K93" s="109"/>
      <c r="L93" s="109"/>
      <c r="M93" s="109"/>
      <c r="N93" s="104"/>
      <c r="O93" s="104"/>
      <c r="P93" s="104"/>
    </row>
    <row r="94" spans="1:16">
      <c r="A94" s="111" t="s">
        <v>57</v>
      </c>
      <c r="B94" s="111"/>
      <c r="C94" s="111"/>
      <c r="D94" s="111"/>
      <c r="E94" s="111"/>
      <c r="F94" s="111"/>
      <c r="G94" s="111"/>
      <c r="H94" s="111"/>
      <c r="I94" s="111"/>
      <c r="J94" s="109"/>
      <c r="K94" s="109"/>
      <c r="L94" s="109"/>
      <c r="M94" s="109"/>
      <c r="N94" s="104"/>
      <c r="O94" s="104"/>
      <c r="P94" s="104"/>
    </row>
    <row r="95" spans="1:16">
      <c r="A95" s="111" t="s">
        <v>58</v>
      </c>
      <c r="B95" s="111"/>
      <c r="C95" s="111"/>
      <c r="D95" s="111"/>
      <c r="E95" s="111"/>
      <c r="F95" s="111"/>
      <c r="G95" s="111"/>
      <c r="H95" s="111"/>
      <c r="I95" s="111"/>
      <c r="J95" s="109"/>
      <c r="K95" s="109"/>
      <c r="L95" s="109"/>
      <c r="M95" s="109"/>
      <c r="N95" s="104"/>
      <c r="O95" s="104"/>
      <c r="P95" s="104"/>
    </row>
    <row r="96" spans="1:16">
      <c r="A96" s="111" t="s">
        <v>59</v>
      </c>
      <c r="B96" s="111"/>
      <c r="C96" s="111"/>
      <c r="D96" s="111"/>
      <c r="E96" s="111"/>
      <c r="F96" s="111"/>
      <c r="G96" s="111"/>
      <c r="H96" s="111"/>
      <c r="I96" s="111"/>
      <c r="J96" s="109"/>
      <c r="K96" s="109"/>
      <c r="L96" s="109"/>
      <c r="M96" s="109"/>
      <c r="N96" s="104"/>
      <c r="O96" s="104"/>
      <c r="P96" s="104"/>
    </row>
    <row r="97" spans="1:16">
      <c r="A97" s="111" t="s">
        <v>60</v>
      </c>
      <c r="B97" s="111"/>
      <c r="C97" s="111"/>
      <c r="D97" s="111"/>
      <c r="E97" s="111"/>
      <c r="F97" s="111"/>
      <c r="G97" s="111"/>
      <c r="H97" s="111"/>
      <c r="I97" s="111"/>
      <c r="J97" s="109"/>
      <c r="K97" s="109"/>
      <c r="L97" s="109"/>
      <c r="M97" s="109"/>
      <c r="N97" s="104"/>
      <c r="O97" s="104"/>
      <c r="P97" s="104"/>
    </row>
    <row r="98" spans="1:16">
      <c r="A98" s="111" t="s">
        <v>61</v>
      </c>
      <c r="B98" s="111"/>
      <c r="C98" s="111"/>
      <c r="D98" s="111"/>
      <c r="E98" s="111"/>
      <c r="F98" s="111"/>
      <c r="G98" s="111"/>
      <c r="H98" s="111"/>
      <c r="I98" s="111"/>
      <c r="J98" s="109"/>
      <c r="K98" s="109"/>
      <c r="L98" s="109"/>
      <c r="M98" s="109"/>
      <c r="N98" s="104"/>
      <c r="O98" s="104"/>
      <c r="P98" s="104"/>
    </row>
    <row r="99" spans="1:16">
      <c r="A99" s="111" t="s">
        <v>62</v>
      </c>
      <c r="B99" s="111"/>
      <c r="C99" s="111"/>
      <c r="D99" s="111"/>
      <c r="E99" s="111"/>
      <c r="F99" s="111"/>
      <c r="G99" s="111"/>
      <c r="H99" s="111"/>
      <c r="I99" s="111"/>
      <c r="J99" s="109"/>
      <c r="K99" s="109"/>
      <c r="L99" s="109"/>
      <c r="M99" s="109"/>
      <c r="N99" s="104"/>
      <c r="O99" s="104"/>
      <c r="P99" s="104"/>
    </row>
    <row r="100" spans="1:16">
      <c r="A100" s="111" t="s">
        <v>63</v>
      </c>
      <c r="B100" s="111"/>
      <c r="C100" s="111"/>
      <c r="D100" s="111"/>
      <c r="E100" s="111"/>
      <c r="F100" s="111"/>
      <c r="G100" s="111"/>
      <c r="H100" s="111"/>
      <c r="I100" s="111"/>
      <c r="J100" s="109"/>
      <c r="K100" s="109"/>
      <c r="L100" s="109"/>
      <c r="M100" s="109"/>
      <c r="N100" s="104"/>
      <c r="O100" s="104"/>
      <c r="P100" s="104"/>
    </row>
    <row r="101" spans="1:16">
      <c r="A101" s="111" t="s">
        <v>64</v>
      </c>
      <c r="B101" s="111"/>
      <c r="C101" s="111"/>
      <c r="D101" s="111"/>
      <c r="E101" s="111"/>
      <c r="F101" s="111"/>
      <c r="G101" s="111"/>
      <c r="H101" s="111"/>
      <c r="I101" s="111"/>
      <c r="J101" s="109"/>
      <c r="K101" s="109"/>
      <c r="L101" s="109"/>
      <c r="M101" s="109"/>
      <c r="N101" s="104"/>
      <c r="O101" s="104"/>
      <c r="P101" s="104"/>
    </row>
    <row r="102" spans="1:16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4"/>
      <c r="O102" s="104"/>
      <c r="P102" s="104"/>
    </row>
    <row r="103" spans="1:16">
      <c r="A103" s="104" t="s">
        <v>65</v>
      </c>
      <c r="B103" s="104"/>
      <c r="C103" s="104"/>
      <c r="D103" s="104"/>
      <c r="E103" s="104"/>
      <c r="F103" s="104"/>
      <c r="G103" s="104"/>
      <c r="H103" s="104"/>
      <c r="I103" s="104"/>
      <c r="J103" s="104" t="s">
        <v>6</v>
      </c>
      <c r="K103" s="104"/>
      <c r="L103" s="104"/>
      <c r="M103" s="104"/>
      <c r="N103" s="104"/>
      <c r="O103" s="104"/>
      <c r="P103" s="104"/>
    </row>
    <row r="104" spans="1:16">
      <c r="A104" s="111" t="s">
        <v>66</v>
      </c>
      <c r="B104" s="111"/>
      <c r="C104" s="111"/>
      <c r="D104" s="111"/>
      <c r="E104" s="111"/>
      <c r="F104" s="111"/>
      <c r="G104" s="111"/>
      <c r="H104" s="111"/>
      <c r="I104" s="111"/>
      <c r="J104" s="109"/>
      <c r="K104" s="109"/>
      <c r="L104" s="109"/>
      <c r="M104" s="109"/>
      <c r="N104" s="104"/>
      <c r="O104" s="104"/>
      <c r="P104" s="104"/>
    </row>
    <row r="105" spans="1:16">
      <c r="A105" s="111" t="s">
        <v>67</v>
      </c>
      <c r="B105" s="111"/>
      <c r="C105" s="111"/>
      <c r="D105" s="111"/>
      <c r="E105" s="111"/>
      <c r="F105" s="111"/>
      <c r="G105" s="111"/>
      <c r="H105" s="111"/>
      <c r="I105" s="111"/>
      <c r="J105" s="109"/>
      <c r="K105" s="109"/>
      <c r="L105" s="109"/>
      <c r="M105" s="109"/>
      <c r="N105" s="104"/>
      <c r="O105" s="104"/>
      <c r="P105" s="104"/>
    </row>
    <row r="106" spans="1:16">
      <c r="A106" s="111" t="s">
        <v>68</v>
      </c>
      <c r="B106" s="111"/>
      <c r="C106" s="111"/>
      <c r="D106" s="111"/>
      <c r="E106" s="111"/>
      <c r="F106" s="111"/>
      <c r="G106" s="111"/>
      <c r="H106" s="111"/>
      <c r="I106" s="111"/>
      <c r="J106" s="109"/>
      <c r="K106" s="109"/>
      <c r="L106" s="109"/>
      <c r="M106" s="109"/>
      <c r="N106" s="104"/>
      <c r="O106" s="104"/>
      <c r="P106" s="104"/>
    </row>
    <row r="107" spans="1:16">
      <c r="A107" s="111" t="s">
        <v>69</v>
      </c>
      <c r="B107" s="111"/>
      <c r="C107" s="111"/>
      <c r="D107" s="111"/>
      <c r="E107" s="111"/>
      <c r="F107" s="111"/>
      <c r="G107" s="111"/>
      <c r="H107" s="111"/>
      <c r="I107" s="111"/>
      <c r="J107" s="109"/>
      <c r="K107" s="109"/>
      <c r="L107" s="109"/>
      <c r="M107" s="109"/>
      <c r="N107" s="104"/>
      <c r="O107" s="104"/>
      <c r="P107" s="104"/>
    </row>
    <row r="108" spans="1:16">
      <c r="A108" s="111" t="s">
        <v>70</v>
      </c>
      <c r="B108" s="111"/>
      <c r="C108" s="111"/>
      <c r="D108" s="111"/>
      <c r="E108" s="111"/>
      <c r="F108" s="111"/>
      <c r="G108" s="111"/>
      <c r="H108" s="111"/>
      <c r="I108" s="111"/>
      <c r="J108" s="109"/>
      <c r="K108" s="109"/>
      <c r="L108" s="109"/>
      <c r="M108" s="109"/>
      <c r="N108" s="104"/>
      <c r="O108" s="104"/>
      <c r="P108" s="104"/>
    </row>
    <row r="109" spans="1:16">
      <c r="A109" s="111" t="s">
        <v>71</v>
      </c>
      <c r="B109" s="111"/>
      <c r="C109" s="111"/>
      <c r="D109" s="111"/>
      <c r="E109" s="111"/>
      <c r="F109" s="111"/>
      <c r="G109" s="111"/>
      <c r="H109" s="111"/>
      <c r="I109" s="111"/>
      <c r="J109" s="109"/>
      <c r="K109" s="109"/>
      <c r="L109" s="109"/>
      <c r="M109" s="109"/>
      <c r="N109" s="104"/>
      <c r="O109" s="104"/>
      <c r="P109" s="104"/>
    </row>
    <row r="110" spans="1:16">
      <c r="A110" s="111" t="s">
        <v>72</v>
      </c>
      <c r="B110" s="111"/>
      <c r="C110" s="111"/>
      <c r="D110" s="111"/>
      <c r="E110" s="111"/>
      <c r="F110" s="111"/>
      <c r="G110" s="111"/>
      <c r="H110" s="111"/>
      <c r="I110" s="111"/>
      <c r="J110" s="109"/>
      <c r="K110" s="109"/>
      <c r="L110" s="109"/>
      <c r="M110" s="109"/>
      <c r="N110" s="104"/>
      <c r="O110" s="104"/>
      <c r="P110" s="104"/>
    </row>
    <row r="111" spans="1:16">
      <c r="A111" s="111" t="s">
        <v>73</v>
      </c>
      <c r="B111" s="111"/>
      <c r="C111" s="111"/>
      <c r="D111" s="111"/>
      <c r="E111" s="111"/>
      <c r="F111" s="111"/>
      <c r="G111" s="111"/>
      <c r="H111" s="111"/>
      <c r="I111" s="111"/>
      <c r="J111" s="109"/>
      <c r="K111" s="109"/>
      <c r="L111" s="109"/>
      <c r="M111" s="109"/>
      <c r="N111" s="104"/>
      <c r="O111" s="104"/>
      <c r="P111" s="104"/>
    </row>
    <row r="112" spans="1:16">
      <c r="A112" s="110" t="s">
        <v>2</v>
      </c>
      <c r="B112" s="110"/>
      <c r="C112" s="110"/>
      <c r="D112" s="110"/>
      <c r="E112" s="110"/>
      <c r="F112" s="110"/>
      <c r="G112" s="110"/>
      <c r="H112" s="110"/>
      <c r="I112" s="110"/>
      <c r="J112" s="109"/>
      <c r="K112" s="109"/>
      <c r="L112" s="109"/>
      <c r="M112" s="109"/>
      <c r="N112" s="104"/>
      <c r="O112" s="104"/>
      <c r="P112" s="104"/>
    </row>
    <row r="113" spans="1:16">
      <c r="A113" s="109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4"/>
      <c r="O113" s="104"/>
      <c r="P113" s="104"/>
    </row>
    <row r="114" spans="1:16">
      <c r="A114" s="104" t="s">
        <v>74</v>
      </c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</row>
    <row r="115" spans="1:16">
      <c r="A115" s="15" t="s">
        <v>1</v>
      </c>
      <c r="B115" s="104" t="s">
        <v>155</v>
      </c>
      <c r="C115" s="104"/>
      <c r="D115" s="104" t="s">
        <v>156</v>
      </c>
      <c r="E115" s="104"/>
      <c r="F115" s="104" t="s">
        <v>157</v>
      </c>
      <c r="G115" s="104"/>
      <c r="H115" s="104" t="s">
        <v>158</v>
      </c>
      <c r="I115" s="104"/>
      <c r="J115" s="104" t="s">
        <v>159</v>
      </c>
      <c r="K115" s="104"/>
      <c r="L115" s="104" t="s">
        <v>160</v>
      </c>
      <c r="M115" s="104"/>
      <c r="N115" s="104" t="s">
        <v>161</v>
      </c>
      <c r="O115" s="104"/>
      <c r="P115" s="103" t="s">
        <v>2</v>
      </c>
    </row>
    <row r="116" spans="1:16">
      <c r="A116" s="15" t="s">
        <v>13</v>
      </c>
      <c r="B116" s="6" t="s">
        <v>14</v>
      </c>
      <c r="C116" s="16" t="s">
        <v>15</v>
      </c>
      <c r="D116" s="6" t="s">
        <v>14</v>
      </c>
      <c r="E116" s="16" t="s">
        <v>15</v>
      </c>
      <c r="F116" s="6" t="s">
        <v>14</v>
      </c>
      <c r="G116" s="16" t="s">
        <v>15</v>
      </c>
      <c r="H116" s="6" t="s">
        <v>14</v>
      </c>
      <c r="I116" s="16" t="s">
        <v>15</v>
      </c>
      <c r="J116" s="6" t="s">
        <v>14</v>
      </c>
      <c r="K116" s="16" t="s">
        <v>15</v>
      </c>
      <c r="L116" s="6" t="s">
        <v>14</v>
      </c>
      <c r="M116" s="16" t="s">
        <v>15</v>
      </c>
      <c r="N116" s="6" t="s">
        <v>14</v>
      </c>
      <c r="O116" s="16" t="s">
        <v>15</v>
      </c>
      <c r="P116" s="103"/>
    </row>
    <row r="117" spans="1:16">
      <c r="A117" s="15" t="s">
        <v>75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3"/>
      <c r="N117" s="13"/>
      <c r="O117" s="13"/>
      <c r="P117" s="12"/>
    </row>
    <row r="118" spans="1:16">
      <c r="A118" s="107" t="s">
        <v>76</v>
      </c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</row>
    <row r="119" spans="1:16">
      <c r="A119" s="21" t="s">
        <v>77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3"/>
      <c r="N119" s="13"/>
      <c r="O119" s="13"/>
      <c r="P119" s="12"/>
    </row>
    <row r="120" spans="1:16">
      <c r="A120" s="21" t="s">
        <v>78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3"/>
      <c r="N120" s="13"/>
      <c r="O120" s="13"/>
      <c r="P120" s="12"/>
    </row>
    <row r="121" spans="1:16">
      <c r="A121" s="21" t="s">
        <v>79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3"/>
      <c r="N121" s="13"/>
      <c r="O121" s="13"/>
      <c r="P121" s="12"/>
    </row>
    <row r="122" spans="1:16">
      <c r="A122" s="21" t="s">
        <v>80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3"/>
      <c r="N122" s="13"/>
      <c r="O122" s="13"/>
      <c r="P122" s="12"/>
    </row>
    <row r="123" spans="1:16">
      <c r="A123" s="21" t="s">
        <v>81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3"/>
      <c r="N123" s="13"/>
      <c r="O123" s="13"/>
      <c r="P123" s="12"/>
    </row>
    <row r="124" spans="1:16">
      <c r="A124" s="15" t="s">
        <v>82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3"/>
      <c r="N124" s="13"/>
      <c r="O124" s="13"/>
      <c r="P124" s="12"/>
    </row>
    <row r="125" spans="1:16">
      <c r="A125" s="107" t="s">
        <v>83</v>
      </c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</row>
    <row r="126" spans="1:16">
      <c r="A126" s="21" t="s">
        <v>84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3"/>
      <c r="N126" s="13"/>
      <c r="O126" s="13"/>
      <c r="P126" s="12"/>
    </row>
    <row r="127" spans="1:16">
      <c r="A127" s="21" t="s">
        <v>85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3"/>
      <c r="N127" s="13"/>
      <c r="O127" s="13"/>
      <c r="P127" s="12"/>
    </row>
    <row r="128" spans="1:16">
      <c r="A128" s="21" t="s">
        <v>86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3"/>
      <c r="N128" s="13"/>
      <c r="O128" s="13"/>
      <c r="P128" s="12"/>
    </row>
    <row r="129" spans="1:16">
      <c r="A129" s="21" t="s">
        <v>87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3"/>
      <c r="N129" s="13"/>
      <c r="O129" s="13"/>
      <c r="P129" s="12"/>
    </row>
    <row r="130" spans="1:16">
      <c r="A130" s="21" t="s">
        <v>88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3"/>
      <c r="N130" s="13"/>
      <c r="O130" s="13"/>
      <c r="P130" s="12"/>
    </row>
    <row r="131" spans="1:16">
      <c r="A131" s="21" t="s">
        <v>89</v>
      </c>
      <c r="B131" s="12"/>
      <c r="C131" s="12"/>
      <c r="D131" s="22"/>
      <c r="E131" s="12"/>
      <c r="F131" s="12"/>
      <c r="G131" s="12"/>
      <c r="H131" s="12"/>
      <c r="I131" s="12"/>
      <c r="J131" s="12"/>
      <c r="K131" s="12"/>
      <c r="L131" s="12"/>
      <c r="M131" s="13"/>
      <c r="N131" s="13"/>
      <c r="O131" s="13"/>
      <c r="P131" s="12"/>
    </row>
    <row r="132" spans="1:16">
      <c r="A132" s="107" t="s">
        <v>90</v>
      </c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</row>
    <row r="133" spans="1:16">
      <c r="A133" s="21" t="s">
        <v>91</v>
      </c>
      <c r="B133" s="12"/>
      <c r="C133" s="12"/>
      <c r="D133" s="22"/>
      <c r="E133" s="12"/>
      <c r="F133" s="12"/>
      <c r="G133" s="12"/>
      <c r="H133" s="12"/>
      <c r="I133" s="12"/>
      <c r="J133" s="12"/>
      <c r="K133" s="12"/>
      <c r="L133" s="12"/>
      <c r="M133" s="13"/>
      <c r="N133" s="13"/>
      <c r="O133" s="13"/>
      <c r="P133" s="12"/>
    </row>
    <row r="134" spans="1:16">
      <c r="A134" s="21" t="s">
        <v>92</v>
      </c>
      <c r="B134" s="12"/>
      <c r="C134" s="12"/>
      <c r="D134" s="22"/>
      <c r="E134" s="12"/>
      <c r="F134" s="12"/>
      <c r="G134" s="12"/>
      <c r="H134" s="12"/>
      <c r="I134" s="12"/>
      <c r="J134" s="12"/>
      <c r="K134" s="12"/>
      <c r="L134" s="12"/>
      <c r="M134" s="13"/>
      <c r="N134" s="13"/>
      <c r="O134" s="13"/>
      <c r="P134" s="12"/>
    </row>
    <row r="135" spans="1:16">
      <c r="A135" s="21" t="s">
        <v>93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3"/>
      <c r="N135" s="13"/>
      <c r="O135" s="13"/>
      <c r="P135" s="12"/>
    </row>
    <row r="136" spans="1:16">
      <c r="A136" s="21" t="s">
        <v>94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3"/>
      <c r="N136" s="13"/>
      <c r="O136" s="13"/>
      <c r="P136" s="12"/>
    </row>
    <row r="137" spans="1:16">
      <c r="A137" s="21" t="s">
        <v>95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3"/>
      <c r="N137" s="13"/>
      <c r="O137" s="13"/>
      <c r="P137" s="12"/>
    </row>
    <row r="138" spans="1:16">
      <c r="A138" s="107" t="s">
        <v>96</v>
      </c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</row>
    <row r="139" spans="1:16">
      <c r="A139" s="21" t="s">
        <v>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3"/>
      <c r="N139" s="13"/>
      <c r="O139" s="13"/>
      <c r="P139" s="12"/>
    </row>
    <row r="140" spans="1:16">
      <c r="A140" s="21" t="s">
        <v>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3"/>
      <c r="N140" s="13"/>
      <c r="O140" s="13"/>
      <c r="P140" s="12"/>
    </row>
    <row r="141" spans="1:16">
      <c r="A141" s="21" t="s">
        <v>99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3"/>
      <c r="N141" s="13"/>
      <c r="O141" s="13"/>
      <c r="P141" s="12"/>
    </row>
    <row r="142" spans="1:16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</row>
    <row r="143" spans="1:16">
      <c r="A143" s="104" t="s">
        <v>100</v>
      </c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9"/>
    </row>
    <row r="144" spans="1:16">
      <c r="A144" s="15" t="s">
        <v>1</v>
      </c>
      <c r="B144" s="104" t="s">
        <v>155</v>
      </c>
      <c r="C144" s="104"/>
      <c r="D144" s="104" t="s">
        <v>156</v>
      </c>
      <c r="E144" s="104"/>
      <c r="F144" s="104" t="s">
        <v>157</v>
      </c>
      <c r="G144" s="104"/>
      <c r="H144" s="104" t="s">
        <v>158</v>
      </c>
      <c r="I144" s="104"/>
      <c r="J144" s="104" t="s">
        <v>159</v>
      </c>
      <c r="K144" s="104"/>
      <c r="L144" s="104" t="s">
        <v>160</v>
      </c>
      <c r="M144" s="104"/>
      <c r="N144" s="104" t="s">
        <v>161</v>
      </c>
      <c r="O144" s="104"/>
      <c r="P144" s="103" t="s">
        <v>2</v>
      </c>
    </row>
    <row r="145" spans="1:16">
      <c r="A145" s="15" t="s">
        <v>13</v>
      </c>
      <c r="B145" s="6" t="s">
        <v>14</v>
      </c>
      <c r="C145" s="16" t="s">
        <v>15</v>
      </c>
      <c r="D145" s="6" t="s">
        <v>14</v>
      </c>
      <c r="E145" s="16" t="s">
        <v>15</v>
      </c>
      <c r="F145" s="6" t="s">
        <v>14</v>
      </c>
      <c r="G145" s="16" t="s">
        <v>15</v>
      </c>
      <c r="H145" s="6" t="s">
        <v>14</v>
      </c>
      <c r="I145" s="16" t="s">
        <v>15</v>
      </c>
      <c r="J145" s="6" t="s">
        <v>14</v>
      </c>
      <c r="K145" s="16" t="s">
        <v>15</v>
      </c>
      <c r="L145" s="6" t="s">
        <v>14</v>
      </c>
      <c r="M145" s="16" t="s">
        <v>15</v>
      </c>
      <c r="N145" s="6" t="s">
        <v>14</v>
      </c>
      <c r="O145" s="16" t="s">
        <v>15</v>
      </c>
      <c r="P145" s="103"/>
    </row>
    <row r="146" spans="1:16">
      <c r="A146" s="23" t="s">
        <v>101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"/>
      <c r="N146" s="13"/>
      <c r="O146" s="13"/>
      <c r="P146" s="12"/>
    </row>
    <row r="147" spans="1:16">
      <c r="A147" s="24" t="s">
        <v>102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3"/>
      <c r="N147" s="13"/>
      <c r="O147" s="13"/>
      <c r="P147" s="12"/>
    </row>
    <row r="148" spans="1:16">
      <c r="A148" s="23" t="s">
        <v>103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3"/>
      <c r="N148" s="13"/>
      <c r="O148" s="13"/>
      <c r="P148" s="12"/>
    </row>
    <row r="149" spans="1:16">
      <c r="A149" s="24" t="s">
        <v>104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</row>
    <row r="150" spans="1:16">
      <c r="A150" s="15" t="s">
        <v>1</v>
      </c>
      <c r="B150" s="104" t="s">
        <v>155</v>
      </c>
      <c r="C150" s="104"/>
      <c r="D150" s="104" t="s">
        <v>156</v>
      </c>
      <c r="E150" s="104"/>
      <c r="F150" s="104" t="s">
        <v>157</v>
      </c>
      <c r="G150" s="104"/>
      <c r="H150" s="104" t="s">
        <v>158</v>
      </c>
      <c r="I150" s="104"/>
      <c r="J150" s="104" t="s">
        <v>159</v>
      </c>
      <c r="K150" s="104"/>
      <c r="L150" s="104" t="s">
        <v>160</v>
      </c>
      <c r="M150" s="104"/>
      <c r="N150" s="104" t="s">
        <v>161</v>
      </c>
      <c r="O150" s="104"/>
      <c r="P150" s="103" t="s">
        <v>2</v>
      </c>
    </row>
    <row r="151" spans="1:16">
      <c r="A151" s="15" t="s">
        <v>13</v>
      </c>
      <c r="B151" s="6" t="s">
        <v>14</v>
      </c>
      <c r="C151" s="16" t="s">
        <v>15</v>
      </c>
      <c r="D151" s="6" t="s">
        <v>14</v>
      </c>
      <c r="E151" s="16" t="s">
        <v>15</v>
      </c>
      <c r="F151" s="6" t="s">
        <v>14</v>
      </c>
      <c r="G151" s="16" t="s">
        <v>15</v>
      </c>
      <c r="H151" s="6" t="s">
        <v>14</v>
      </c>
      <c r="I151" s="16" t="s">
        <v>15</v>
      </c>
      <c r="J151" s="6" t="s">
        <v>14</v>
      </c>
      <c r="K151" s="16" t="s">
        <v>15</v>
      </c>
      <c r="L151" s="6" t="s">
        <v>14</v>
      </c>
      <c r="M151" s="16" t="s">
        <v>15</v>
      </c>
      <c r="N151" s="6" t="s">
        <v>14</v>
      </c>
      <c r="O151" s="16" t="s">
        <v>15</v>
      </c>
      <c r="P151" s="103"/>
    </row>
    <row r="152" spans="1:16">
      <c r="A152" s="24" t="s">
        <v>105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3"/>
      <c r="N152" s="13"/>
      <c r="O152" s="13"/>
      <c r="P152" s="12"/>
    </row>
    <row r="153" spans="1:16">
      <c r="A153" s="25" t="s">
        <v>162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3"/>
      <c r="N153" s="13"/>
      <c r="O153" s="13"/>
      <c r="P153" s="12"/>
    </row>
    <row r="154" spans="1:16" ht="30">
      <c r="A154" s="25" t="s">
        <v>163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3"/>
      <c r="N154" s="13"/>
      <c r="O154" s="13"/>
      <c r="P154" s="12"/>
    </row>
    <row r="155" spans="1:16" ht="30">
      <c r="A155" s="25" t="s">
        <v>164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3"/>
      <c r="N155" s="13"/>
      <c r="O155" s="13"/>
      <c r="P155" s="12"/>
    </row>
    <row r="156" spans="1:16" ht="30">
      <c r="A156" s="25" t="s">
        <v>165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3"/>
      <c r="N156" s="13"/>
      <c r="O156" s="13"/>
      <c r="P156" s="12"/>
    </row>
    <row r="157" spans="1:16" ht="75">
      <c r="A157" s="25" t="s">
        <v>166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3"/>
      <c r="N157" s="13"/>
      <c r="O157" s="13"/>
      <c r="P157" s="12"/>
    </row>
    <row r="158" spans="1:16">
      <c r="A158" s="25" t="s">
        <v>167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3"/>
      <c r="N158" s="13"/>
      <c r="O158" s="13"/>
      <c r="P158" s="12"/>
    </row>
    <row r="159" spans="1:16" ht="45">
      <c r="A159" s="25" t="s">
        <v>168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3"/>
      <c r="N159" s="13"/>
      <c r="O159" s="13"/>
      <c r="P159" s="12"/>
    </row>
    <row r="160" spans="1:16" ht="30">
      <c r="A160" s="25" t="s">
        <v>169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3"/>
      <c r="N160" s="13"/>
      <c r="O160" s="13"/>
      <c r="P160" s="12"/>
    </row>
    <row r="161" spans="1:16">
      <c r="A161" s="24" t="s">
        <v>106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3"/>
      <c r="N161" s="13"/>
      <c r="O161" s="13"/>
      <c r="P161" s="12"/>
    </row>
    <row r="162" spans="1:16">
      <c r="A162" s="25" t="s">
        <v>170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3"/>
      <c r="N162" s="13"/>
      <c r="O162" s="13"/>
      <c r="P162" s="12"/>
    </row>
    <row r="163" spans="1:16">
      <c r="A163" s="25" t="s">
        <v>171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3"/>
      <c r="N163" s="13"/>
      <c r="O163" s="13"/>
      <c r="P163" s="12"/>
    </row>
    <row r="164" spans="1:16" ht="30">
      <c r="A164" s="25" t="s">
        <v>172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3"/>
      <c r="N164" s="13"/>
      <c r="O164" s="13"/>
      <c r="P164" s="12"/>
    </row>
    <row r="165" spans="1:16" ht="30">
      <c r="A165" s="25" t="s">
        <v>173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3"/>
      <c r="N165" s="13"/>
      <c r="O165" s="13"/>
      <c r="P165" s="12"/>
    </row>
    <row r="166" spans="1:16" ht="45">
      <c r="A166" s="25" t="s">
        <v>174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3"/>
      <c r="N166" s="13"/>
      <c r="O166" s="13"/>
      <c r="P166" s="12"/>
    </row>
    <row r="167" spans="1:16" ht="30">
      <c r="A167" s="25" t="s">
        <v>175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3"/>
      <c r="N167" s="13"/>
      <c r="O167" s="13"/>
      <c r="P167" s="12"/>
    </row>
    <row r="168" spans="1:16" ht="30">
      <c r="A168" s="25" t="s">
        <v>176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3"/>
      <c r="N168" s="13"/>
      <c r="O168" s="13"/>
      <c r="P168" s="12"/>
    </row>
    <row r="169" spans="1:16" ht="30">
      <c r="A169" s="25" t="s">
        <v>177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3"/>
      <c r="N169" s="13"/>
      <c r="O169" s="13"/>
      <c r="P169" s="12"/>
    </row>
    <row r="170" spans="1:16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</row>
    <row r="171" spans="1:16">
      <c r="A171" s="104" t="s">
        <v>107</v>
      </c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9"/>
    </row>
    <row r="172" spans="1:16">
      <c r="A172" s="15" t="s">
        <v>1</v>
      </c>
      <c r="B172" s="104" t="s">
        <v>155</v>
      </c>
      <c r="C172" s="104"/>
      <c r="D172" s="104" t="s">
        <v>156</v>
      </c>
      <c r="E172" s="104"/>
      <c r="F172" s="104" t="s">
        <v>157</v>
      </c>
      <c r="G172" s="104"/>
      <c r="H172" s="104" t="s">
        <v>158</v>
      </c>
      <c r="I172" s="104"/>
      <c r="J172" s="104" t="s">
        <v>159</v>
      </c>
      <c r="K172" s="104"/>
      <c r="L172" s="104" t="s">
        <v>160</v>
      </c>
      <c r="M172" s="104"/>
      <c r="N172" s="104" t="s">
        <v>161</v>
      </c>
      <c r="O172" s="104"/>
      <c r="P172" s="103" t="s">
        <v>2</v>
      </c>
    </row>
    <row r="173" spans="1:16">
      <c r="A173" s="15" t="s">
        <v>13</v>
      </c>
      <c r="B173" s="6" t="s">
        <v>14</v>
      </c>
      <c r="C173" s="16" t="s">
        <v>15</v>
      </c>
      <c r="D173" s="6" t="s">
        <v>14</v>
      </c>
      <c r="E173" s="16" t="s">
        <v>15</v>
      </c>
      <c r="F173" s="6" t="s">
        <v>14</v>
      </c>
      <c r="G173" s="16" t="s">
        <v>15</v>
      </c>
      <c r="H173" s="6" t="s">
        <v>14</v>
      </c>
      <c r="I173" s="16" t="s">
        <v>15</v>
      </c>
      <c r="J173" s="6" t="s">
        <v>14</v>
      </c>
      <c r="K173" s="16" t="s">
        <v>15</v>
      </c>
      <c r="L173" s="6" t="s">
        <v>14</v>
      </c>
      <c r="M173" s="16" t="s">
        <v>15</v>
      </c>
      <c r="N173" s="6" t="s">
        <v>14</v>
      </c>
      <c r="O173" s="16" t="s">
        <v>15</v>
      </c>
      <c r="P173" s="103"/>
    </row>
    <row r="174" spans="1:16">
      <c r="A174" s="26" t="s">
        <v>108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3"/>
      <c r="N174" s="13"/>
      <c r="O174" s="13"/>
      <c r="P174" s="12"/>
    </row>
    <row r="175" spans="1:16">
      <c r="A175" s="26" t="s">
        <v>109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3"/>
      <c r="N175" s="13"/>
      <c r="O175" s="13"/>
      <c r="P175" s="12"/>
    </row>
    <row r="176" spans="1:16">
      <c r="A176" s="26" t="s">
        <v>110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</row>
    <row r="177" spans="1:16">
      <c r="A177" s="15" t="s">
        <v>1</v>
      </c>
      <c r="B177" s="104" t="s">
        <v>155</v>
      </c>
      <c r="C177" s="104"/>
      <c r="D177" s="104" t="s">
        <v>156</v>
      </c>
      <c r="E177" s="104"/>
      <c r="F177" s="104" t="s">
        <v>157</v>
      </c>
      <c r="G177" s="104"/>
      <c r="H177" s="104" t="s">
        <v>158</v>
      </c>
      <c r="I177" s="104"/>
      <c r="J177" s="104" t="s">
        <v>159</v>
      </c>
      <c r="K177" s="104"/>
      <c r="L177" s="104" t="s">
        <v>160</v>
      </c>
      <c r="M177" s="104"/>
      <c r="N177" s="104" t="s">
        <v>161</v>
      </c>
      <c r="O177" s="104"/>
      <c r="P177" s="103" t="s">
        <v>2</v>
      </c>
    </row>
    <row r="178" spans="1:16">
      <c r="A178" s="15" t="s">
        <v>13</v>
      </c>
      <c r="B178" s="6" t="s">
        <v>14</v>
      </c>
      <c r="C178" s="16" t="s">
        <v>15</v>
      </c>
      <c r="D178" s="6" t="s">
        <v>14</v>
      </c>
      <c r="E178" s="16" t="s">
        <v>15</v>
      </c>
      <c r="F178" s="6" t="s">
        <v>14</v>
      </c>
      <c r="G178" s="16" t="s">
        <v>15</v>
      </c>
      <c r="H178" s="6" t="s">
        <v>14</v>
      </c>
      <c r="I178" s="16" t="s">
        <v>15</v>
      </c>
      <c r="J178" s="6" t="s">
        <v>14</v>
      </c>
      <c r="K178" s="16" t="s">
        <v>15</v>
      </c>
      <c r="L178" s="6" t="s">
        <v>14</v>
      </c>
      <c r="M178" s="16" t="s">
        <v>15</v>
      </c>
      <c r="N178" s="6" t="s">
        <v>14</v>
      </c>
      <c r="O178" s="16" t="s">
        <v>15</v>
      </c>
      <c r="P178" s="103"/>
    </row>
    <row r="179" spans="1:16">
      <c r="A179" s="2" t="s">
        <v>111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3"/>
      <c r="N179" s="13"/>
      <c r="O179" s="13"/>
      <c r="P179" s="12"/>
    </row>
    <row r="180" spans="1:16">
      <c r="A180" s="106" t="s">
        <v>112</v>
      </c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</row>
    <row r="181" spans="1:16">
      <c r="A181" s="21" t="s">
        <v>113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"/>
      <c r="N181" s="13"/>
      <c r="O181" s="13"/>
      <c r="P181" s="12"/>
    </row>
    <row r="182" spans="1:16">
      <c r="A182" s="21" t="s">
        <v>114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3"/>
      <c r="N182" s="13"/>
      <c r="O182" s="13"/>
      <c r="P182" s="12"/>
    </row>
    <row r="183" spans="1:16">
      <c r="A183" s="21" t="s">
        <v>115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"/>
      <c r="N183" s="13"/>
      <c r="O183" s="13"/>
      <c r="P183" s="12"/>
    </row>
    <row r="184" spans="1:16">
      <c r="A184" s="21" t="s">
        <v>116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3"/>
      <c r="N184" s="13"/>
      <c r="O184" s="13"/>
      <c r="P184" s="12"/>
    </row>
    <row r="185" spans="1:16">
      <c r="A185" s="21" t="s">
        <v>117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3"/>
      <c r="N185" s="13"/>
      <c r="O185" s="13"/>
      <c r="P185" s="12"/>
    </row>
    <row r="186" spans="1:16">
      <c r="A186" s="21" t="s">
        <v>118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3"/>
      <c r="N186" s="13"/>
      <c r="O186" s="13"/>
      <c r="P186" s="12"/>
    </row>
    <row r="187" spans="1:16">
      <c r="A187" s="21" t="s">
        <v>119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3"/>
      <c r="N187" s="13"/>
      <c r="O187" s="13"/>
      <c r="P187" s="12"/>
    </row>
    <row r="188" spans="1:16">
      <c r="A188" s="107" t="s">
        <v>120</v>
      </c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</row>
    <row r="189" spans="1:16">
      <c r="A189" s="21" t="s">
        <v>121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3"/>
      <c r="N189" s="13"/>
      <c r="O189" s="13"/>
      <c r="P189" s="12"/>
    </row>
    <row r="190" spans="1:16">
      <c r="A190" s="21" t="s">
        <v>122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3"/>
      <c r="N190" s="13"/>
      <c r="O190" s="13"/>
      <c r="P190" s="12"/>
    </row>
    <row r="191" spans="1:16">
      <c r="A191" s="21" t="s">
        <v>123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3"/>
      <c r="N191" s="13"/>
      <c r="O191" s="13"/>
      <c r="P191" s="12"/>
    </row>
    <row r="192" spans="1:16">
      <c r="A192" s="21" t="s">
        <v>124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3"/>
      <c r="N192" s="13"/>
      <c r="O192" s="13"/>
      <c r="P192" s="12"/>
    </row>
    <row r="193" spans="1:16">
      <c r="A193" s="21" t="s">
        <v>125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3"/>
      <c r="N193" s="13"/>
      <c r="O193" s="13"/>
      <c r="P193" s="12"/>
    </row>
    <row r="194" spans="1:16">
      <c r="A194" s="21" t="s">
        <v>126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3"/>
      <c r="N194" s="13"/>
      <c r="O194" s="13"/>
      <c r="P194" s="12"/>
    </row>
    <row r="195" spans="1:16">
      <c r="A195" s="106" t="s">
        <v>127</v>
      </c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</row>
    <row r="196" spans="1:16">
      <c r="A196" s="21" t="s">
        <v>128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3"/>
      <c r="N196" s="13"/>
      <c r="O196" s="13"/>
      <c r="P196" s="12"/>
    </row>
    <row r="197" spans="1:16">
      <c r="A197" s="21" t="s">
        <v>129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3"/>
      <c r="N197" s="13"/>
      <c r="O197" s="13"/>
      <c r="P197" s="12"/>
    </row>
    <row r="198" spans="1:16">
      <c r="A198" s="21" t="s">
        <v>130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3"/>
      <c r="N198" s="13"/>
      <c r="O198" s="13"/>
      <c r="P198" s="12"/>
    </row>
    <row r="199" spans="1:16">
      <c r="A199" s="21" t="s">
        <v>131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3"/>
      <c r="N199" s="13"/>
      <c r="O199" s="13"/>
      <c r="P199" s="12"/>
    </row>
    <row r="200" spans="1:16">
      <c r="A200" s="21" t="s">
        <v>132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3"/>
      <c r="N200" s="13"/>
      <c r="O200" s="13"/>
      <c r="P200" s="12"/>
    </row>
    <row r="201" spans="1:16">
      <c r="A201" s="21" t="s">
        <v>133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3"/>
      <c r="N201" s="13"/>
      <c r="O201" s="13"/>
      <c r="P201" s="12"/>
    </row>
    <row r="202" spans="1:16">
      <c r="A202" s="21" t="s">
        <v>134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3"/>
      <c r="N202" s="13"/>
      <c r="O202" s="13"/>
      <c r="P202" s="12"/>
    </row>
    <row r="203" spans="1:16">
      <c r="A203" s="21" t="s">
        <v>135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3"/>
      <c r="N203" s="13"/>
      <c r="O203" s="13"/>
      <c r="P203" s="12"/>
    </row>
    <row r="204" spans="1:16">
      <c r="A204" s="21" t="s">
        <v>136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3"/>
      <c r="N204" s="13"/>
      <c r="O204" s="13"/>
      <c r="P204" s="12"/>
    </row>
    <row r="205" spans="1:16">
      <c r="A205" s="21" t="s">
        <v>137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3"/>
      <c r="N205" s="13"/>
      <c r="O205" s="13"/>
      <c r="P205" s="12"/>
    </row>
    <row r="206" spans="1:16">
      <c r="A206" s="107" t="s">
        <v>138</v>
      </c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</row>
    <row r="207" spans="1:16">
      <c r="A207" s="4" t="s">
        <v>139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3"/>
      <c r="N207" s="13"/>
      <c r="O207" s="13"/>
      <c r="P207" s="12"/>
    </row>
    <row r="208" spans="1:16">
      <c r="A208" s="4" t="s">
        <v>140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3"/>
      <c r="N208" s="13"/>
      <c r="O208" s="13"/>
      <c r="P208" s="12"/>
    </row>
    <row r="209" spans="1:16">
      <c r="A209" s="4" t="s">
        <v>141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3"/>
      <c r="N209" s="13"/>
      <c r="O209" s="13"/>
      <c r="P209" s="12"/>
    </row>
    <row r="210" spans="1:16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"/>
      <c r="O210" s="10"/>
      <c r="P210" s="108"/>
    </row>
    <row r="211" spans="1:16">
      <c r="A211" s="106" t="s">
        <v>142</v>
      </c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27"/>
      <c r="O211" s="27"/>
      <c r="P211" s="108"/>
    </row>
    <row r="212" spans="1:16">
      <c r="A212" s="15" t="s">
        <v>1</v>
      </c>
      <c r="B212" s="104" t="s">
        <v>155</v>
      </c>
      <c r="C212" s="104"/>
      <c r="D212" s="104" t="s">
        <v>156</v>
      </c>
      <c r="E212" s="104"/>
      <c r="F212" s="104" t="s">
        <v>157</v>
      </c>
      <c r="G212" s="104"/>
      <c r="H212" s="104" t="s">
        <v>158</v>
      </c>
      <c r="I212" s="104"/>
      <c r="J212" s="104" t="s">
        <v>159</v>
      </c>
      <c r="K212" s="104"/>
      <c r="L212" s="104" t="s">
        <v>160</v>
      </c>
      <c r="M212" s="104"/>
      <c r="N212" s="104" t="s">
        <v>161</v>
      </c>
      <c r="O212" s="104"/>
      <c r="P212" s="103" t="s">
        <v>2</v>
      </c>
    </row>
    <row r="213" spans="1:16">
      <c r="A213" s="15" t="s">
        <v>13</v>
      </c>
      <c r="B213" s="6" t="s">
        <v>14</v>
      </c>
      <c r="C213" s="16" t="s">
        <v>15</v>
      </c>
      <c r="D213" s="6" t="s">
        <v>14</v>
      </c>
      <c r="E213" s="16" t="s">
        <v>15</v>
      </c>
      <c r="F213" s="6" t="s">
        <v>14</v>
      </c>
      <c r="G213" s="16" t="s">
        <v>15</v>
      </c>
      <c r="H213" s="6" t="s">
        <v>14</v>
      </c>
      <c r="I213" s="16" t="s">
        <v>15</v>
      </c>
      <c r="J213" s="6" t="s">
        <v>14</v>
      </c>
      <c r="K213" s="16" t="s">
        <v>15</v>
      </c>
      <c r="L213" s="6" t="s">
        <v>14</v>
      </c>
      <c r="M213" s="16" t="s">
        <v>15</v>
      </c>
      <c r="N213" s="6" t="s">
        <v>14</v>
      </c>
      <c r="O213" s="16" t="s">
        <v>15</v>
      </c>
      <c r="P213" s="103"/>
    </row>
    <row r="214" spans="1:16">
      <c r="A214" s="21" t="s">
        <v>143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3"/>
      <c r="N214" s="13"/>
      <c r="O214" s="13"/>
      <c r="P214" s="12"/>
    </row>
    <row r="215" spans="1:16" ht="30">
      <c r="A215" s="21" t="s">
        <v>144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3"/>
      <c r="N215" s="13"/>
      <c r="O215" s="13"/>
      <c r="P215" s="12"/>
    </row>
    <row r="216" spans="1:16">
      <c r="A216" s="21" t="s">
        <v>145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3"/>
      <c r="N216" s="13"/>
      <c r="O216" s="13"/>
      <c r="P216" s="12"/>
    </row>
    <row r="217" spans="1:16">
      <c r="A217" s="21" t="s">
        <v>146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3"/>
      <c r="N217" s="13"/>
      <c r="O217" s="13"/>
      <c r="P217" s="12"/>
    </row>
    <row r="218" spans="1:16">
      <c r="A218" s="21" t="s">
        <v>147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"/>
      <c r="N218" s="13"/>
      <c r="O218" s="13"/>
      <c r="P218" s="12"/>
    </row>
    <row r="219" spans="1:16">
      <c r="A219" s="105"/>
      <c r="B219" s="105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  <c r="O219" s="105"/>
      <c r="P219" s="114"/>
    </row>
    <row r="220" spans="1:16">
      <c r="A220" s="106" t="s">
        <v>148</v>
      </c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15"/>
    </row>
    <row r="221" spans="1:16">
      <c r="A221" s="102" t="s">
        <v>178</v>
      </c>
      <c r="B221" s="102"/>
      <c r="C221" s="102"/>
      <c r="D221" s="102"/>
      <c r="E221" s="102"/>
      <c r="F221" s="102"/>
      <c r="G221" s="102"/>
      <c r="H221" s="102"/>
      <c r="I221" s="102"/>
      <c r="J221" s="104" t="s">
        <v>149</v>
      </c>
      <c r="K221" s="104"/>
      <c r="L221" s="104"/>
      <c r="M221" s="104"/>
      <c r="N221" s="104"/>
      <c r="O221" s="104"/>
      <c r="P221" s="116"/>
    </row>
    <row r="222" spans="1:16">
      <c r="A222" s="28" t="s">
        <v>150</v>
      </c>
      <c r="B222" s="8"/>
      <c r="C222" s="8"/>
      <c r="D222" s="8"/>
      <c r="E222" s="8"/>
      <c r="F222" s="8"/>
      <c r="G222" s="8"/>
      <c r="H222" s="8"/>
      <c r="I222" s="8"/>
      <c r="J222" s="109"/>
      <c r="K222" s="109"/>
      <c r="L222" s="109"/>
      <c r="M222" s="109"/>
      <c r="N222" s="109"/>
      <c r="O222" s="109"/>
      <c r="P222" s="12"/>
    </row>
    <row r="223" spans="1:16">
      <c r="A223" s="3">
        <v>4</v>
      </c>
      <c r="B223" s="1"/>
      <c r="C223" s="1"/>
      <c r="D223" s="1"/>
      <c r="E223" s="1"/>
      <c r="F223" s="1"/>
      <c r="G223" s="1"/>
      <c r="H223" s="1"/>
      <c r="I223" s="1"/>
      <c r="J223" s="109"/>
      <c r="K223" s="109"/>
      <c r="L223" s="109"/>
      <c r="M223" s="109"/>
      <c r="N223" s="109"/>
      <c r="O223" s="109"/>
      <c r="P223" s="12"/>
    </row>
    <row r="224" spans="1:16">
      <c r="A224" s="3">
        <v>3</v>
      </c>
      <c r="B224" s="1"/>
      <c r="C224" s="1"/>
      <c r="D224" s="1"/>
      <c r="E224" s="1"/>
      <c r="F224" s="1"/>
      <c r="G224" s="1"/>
      <c r="H224" s="1"/>
      <c r="I224" s="1"/>
      <c r="J224" s="109"/>
      <c r="K224" s="109"/>
      <c r="L224" s="109"/>
      <c r="M224" s="109"/>
      <c r="N224" s="109"/>
      <c r="O224" s="109"/>
      <c r="P224" s="12"/>
    </row>
    <row r="225" spans="1:16">
      <c r="A225" s="3">
        <v>2</v>
      </c>
      <c r="B225" s="1"/>
      <c r="C225" s="1"/>
      <c r="D225" s="1"/>
      <c r="E225" s="1"/>
      <c r="F225" s="1"/>
      <c r="G225" s="1"/>
      <c r="H225" s="1"/>
      <c r="I225" s="1"/>
      <c r="J225" s="109"/>
      <c r="K225" s="109"/>
      <c r="L225" s="109"/>
      <c r="M225" s="109"/>
      <c r="N225" s="109"/>
      <c r="O225" s="109"/>
      <c r="P225" s="12"/>
    </row>
    <row r="226" spans="1:16">
      <c r="A226" s="27" t="s">
        <v>151</v>
      </c>
      <c r="B226" s="8"/>
      <c r="C226" s="8"/>
      <c r="D226" s="8"/>
      <c r="E226" s="8"/>
      <c r="F226" s="8"/>
      <c r="G226" s="8"/>
      <c r="H226" s="8"/>
      <c r="I226" s="8"/>
      <c r="J226" s="109"/>
      <c r="K226" s="109"/>
      <c r="L226" s="109"/>
      <c r="M226" s="109"/>
      <c r="N226" s="109"/>
      <c r="O226" s="109"/>
      <c r="P226" s="12"/>
    </row>
    <row r="227" spans="1:16">
      <c r="A227" s="102" t="s">
        <v>179</v>
      </c>
      <c r="B227" s="102"/>
      <c r="C227" s="102"/>
      <c r="D227" s="102"/>
      <c r="E227" s="102"/>
      <c r="F227" s="102"/>
      <c r="G227" s="102"/>
      <c r="H227" s="102"/>
      <c r="I227" s="102"/>
      <c r="J227" s="104" t="s">
        <v>149</v>
      </c>
      <c r="K227" s="104"/>
      <c r="L227" s="104"/>
      <c r="M227" s="104"/>
      <c r="N227" s="104"/>
      <c r="O227" s="104"/>
      <c r="P227" s="12"/>
    </row>
    <row r="228" spans="1:16">
      <c r="A228" s="28" t="s">
        <v>152</v>
      </c>
      <c r="B228" s="8"/>
      <c r="C228" s="8"/>
      <c r="D228" s="8"/>
      <c r="E228" s="8"/>
      <c r="F228" s="8"/>
      <c r="G228" s="8"/>
      <c r="H228" s="8"/>
      <c r="I228" s="8"/>
      <c r="J228" s="109"/>
      <c r="K228" s="109"/>
      <c r="L228" s="109"/>
      <c r="M228" s="109"/>
      <c r="N228" s="109"/>
      <c r="O228" s="109"/>
      <c r="P228" s="12"/>
    </row>
    <row r="229" spans="1:16">
      <c r="A229" s="28" t="s">
        <v>153</v>
      </c>
      <c r="B229" s="8"/>
      <c r="C229" s="8"/>
      <c r="D229" s="8"/>
      <c r="E229" s="8"/>
      <c r="F229" s="8"/>
      <c r="G229" s="8"/>
      <c r="H229" s="8"/>
      <c r="I229" s="8"/>
      <c r="J229" s="109"/>
      <c r="K229" s="109"/>
      <c r="L229" s="109"/>
      <c r="M229" s="109"/>
      <c r="N229" s="109"/>
      <c r="O229" s="109"/>
      <c r="P229" s="12"/>
    </row>
  </sheetData>
  <mergeCells count="254">
    <mergeCell ref="O1:O2"/>
    <mergeCell ref="A4:O4"/>
    <mergeCell ref="J221:O221"/>
    <mergeCell ref="J227:O227"/>
    <mergeCell ref="J222:O222"/>
    <mergeCell ref="J223:O223"/>
    <mergeCell ref="J224:O224"/>
    <mergeCell ref="J225:O225"/>
    <mergeCell ref="J226:O226"/>
    <mergeCell ref="A3:N3"/>
    <mergeCell ref="A1:N2"/>
    <mergeCell ref="N11:P18"/>
    <mergeCell ref="A19:P19"/>
    <mergeCell ref="A10:P10"/>
    <mergeCell ref="H9:P9"/>
    <mergeCell ref="A11:I11"/>
    <mergeCell ref="J11:M11"/>
    <mergeCell ref="A12:I12"/>
    <mergeCell ref="J12:M12"/>
    <mergeCell ref="A13:I13"/>
    <mergeCell ref="P1:P4"/>
    <mergeCell ref="A5:G5"/>
    <mergeCell ref="A6:G6"/>
    <mergeCell ref="J228:O228"/>
    <mergeCell ref="J229:O229"/>
    <mergeCell ref="N74:O74"/>
    <mergeCell ref="N63:O63"/>
    <mergeCell ref="B64:O64"/>
    <mergeCell ref="A65:O65"/>
    <mergeCell ref="B75:P75"/>
    <mergeCell ref="A76:P76"/>
    <mergeCell ref="N77:P113"/>
    <mergeCell ref="A66:M66"/>
    <mergeCell ref="B67:C67"/>
    <mergeCell ref="D67:E67"/>
    <mergeCell ref="F67:G67"/>
    <mergeCell ref="H67:I67"/>
    <mergeCell ref="J67:K67"/>
    <mergeCell ref="L67:M67"/>
    <mergeCell ref="A62:A64"/>
    <mergeCell ref="P62:P66"/>
    <mergeCell ref="B63:C63"/>
    <mergeCell ref="D63:E63"/>
    <mergeCell ref="F63:G63"/>
    <mergeCell ref="H63:I63"/>
    <mergeCell ref="J63:K63"/>
    <mergeCell ref="L63:M63"/>
    <mergeCell ref="J13:M13"/>
    <mergeCell ref="A14:I14"/>
    <mergeCell ref="J14:M14"/>
    <mergeCell ref="A15:I15"/>
    <mergeCell ref="J15:M15"/>
    <mergeCell ref="A16:I16"/>
    <mergeCell ref="J16:M16"/>
    <mergeCell ref="A7:G7"/>
    <mergeCell ref="A8:G9"/>
    <mergeCell ref="A17:I17"/>
    <mergeCell ref="J17:M17"/>
    <mergeCell ref="A18:M18"/>
    <mergeCell ref="B20:C20"/>
    <mergeCell ref="D20:E20"/>
    <mergeCell ref="F20:G20"/>
    <mergeCell ref="H20:I20"/>
    <mergeCell ref="J20:K20"/>
    <mergeCell ref="L20:M20"/>
    <mergeCell ref="A31:M31"/>
    <mergeCell ref="B32:C32"/>
    <mergeCell ref="D32:E32"/>
    <mergeCell ref="F32:G32"/>
    <mergeCell ref="H32:I32"/>
    <mergeCell ref="J32:K32"/>
    <mergeCell ref="L32:M32"/>
    <mergeCell ref="P20:P21"/>
    <mergeCell ref="A27:A29"/>
    <mergeCell ref="P27:P31"/>
    <mergeCell ref="B28:C28"/>
    <mergeCell ref="D28:E28"/>
    <mergeCell ref="F28:G28"/>
    <mergeCell ref="H28:I28"/>
    <mergeCell ref="J28:K28"/>
    <mergeCell ref="L28:M28"/>
    <mergeCell ref="N20:O20"/>
    <mergeCell ref="N28:O28"/>
    <mergeCell ref="M30:O30"/>
    <mergeCell ref="N32:O32"/>
    <mergeCell ref="A54:M54"/>
    <mergeCell ref="B55:C55"/>
    <mergeCell ref="D55:E55"/>
    <mergeCell ref="F55:G55"/>
    <mergeCell ref="H55:I55"/>
    <mergeCell ref="J55:K55"/>
    <mergeCell ref="L55:M55"/>
    <mergeCell ref="P32:P33"/>
    <mergeCell ref="A50:A52"/>
    <mergeCell ref="P50:P54"/>
    <mergeCell ref="B51:C51"/>
    <mergeCell ref="D51:E51"/>
    <mergeCell ref="F51:G51"/>
    <mergeCell ref="H51:I51"/>
    <mergeCell ref="J51:K51"/>
    <mergeCell ref="L51:M51"/>
    <mergeCell ref="B52:M52"/>
    <mergeCell ref="N55:O55"/>
    <mergeCell ref="P55:P56"/>
    <mergeCell ref="N67:O67"/>
    <mergeCell ref="A77:M77"/>
    <mergeCell ref="A78:I78"/>
    <mergeCell ref="J78:M78"/>
    <mergeCell ref="A79:I79"/>
    <mergeCell ref="J79:M79"/>
    <mergeCell ref="P67:P68"/>
    <mergeCell ref="A73:A75"/>
    <mergeCell ref="B74:C74"/>
    <mergeCell ref="D74:E74"/>
    <mergeCell ref="F74:G74"/>
    <mergeCell ref="H74:I74"/>
    <mergeCell ref="J74:K74"/>
    <mergeCell ref="L74:M74"/>
    <mergeCell ref="A83:M83"/>
    <mergeCell ref="A84:I84"/>
    <mergeCell ref="J84:M84"/>
    <mergeCell ref="A85:I85"/>
    <mergeCell ref="J85:M85"/>
    <mergeCell ref="A86:I86"/>
    <mergeCell ref="J86:M86"/>
    <mergeCell ref="A80:I80"/>
    <mergeCell ref="J80:M80"/>
    <mergeCell ref="A81:I81"/>
    <mergeCell ref="J81:M81"/>
    <mergeCell ref="A82:I82"/>
    <mergeCell ref="J82:M82"/>
    <mergeCell ref="A90:I90"/>
    <mergeCell ref="J90:M90"/>
    <mergeCell ref="A91:I91"/>
    <mergeCell ref="J91:M91"/>
    <mergeCell ref="A92:I92"/>
    <mergeCell ref="J92:M92"/>
    <mergeCell ref="A87:I87"/>
    <mergeCell ref="J87:M87"/>
    <mergeCell ref="A88:I88"/>
    <mergeCell ref="J88:M88"/>
    <mergeCell ref="A89:I89"/>
    <mergeCell ref="J89:M89"/>
    <mergeCell ref="A96:I96"/>
    <mergeCell ref="J96:M96"/>
    <mergeCell ref="A97:I97"/>
    <mergeCell ref="J97:M97"/>
    <mergeCell ref="A98:I98"/>
    <mergeCell ref="J98:M98"/>
    <mergeCell ref="A93:I93"/>
    <mergeCell ref="J93:M93"/>
    <mergeCell ref="A94:I94"/>
    <mergeCell ref="J94:M94"/>
    <mergeCell ref="A95:I95"/>
    <mergeCell ref="J95:M95"/>
    <mergeCell ref="A102:M102"/>
    <mergeCell ref="A103:I103"/>
    <mergeCell ref="J103:M103"/>
    <mergeCell ref="A104:I104"/>
    <mergeCell ref="J104:M104"/>
    <mergeCell ref="A105:I105"/>
    <mergeCell ref="J105:M105"/>
    <mergeCell ref="A99:I99"/>
    <mergeCell ref="J99:M99"/>
    <mergeCell ref="A100:I100"/>
    <mergeCell ref="J100:M100"/>
    <mergeCell ref="A101:I101"/>
    <mergeCell ref="J101:M101"/>
    <mergeCell ref="A109:I109"/>
    <mergeCell ref="J109:M109"/>
    <mergeCell ref="A110:I110"/>
    <mergeCell ref="J110:M110"/>
    <mergeCell ref="A111:I111"/>
    <mergeCell ref="J111:M111"/>
    <mergeCell ref="A106:I106"/>
    <mergeCell ref="J106:M106"/>
    <mergeCell ref="A107:I107"/>
    <mergeCell ref="J107:M107"/>
    <mergeCell ref="A108:I108"/>
    <mergeCell ref="J108:M108"/>
    <mergeCell ref="P115:P116"/>
    <mergeCell ref="A118:P118"/>
    <mergeCell ref="A125:P125"/>
    <mergeCell ref="A132:P132"/>
    <mergeCell ref="A138:P138"/>
    <mergeCell ref="P142:P143"/>
    <mergeCell ref="A112:I112"/>
    <mergeCell ref="J112:M112"/>
    <mergeCell ref="A113:M113"/>
    <mergeCell ref="B115:C115"/>
    <mergeCell ref="D115:E115"/>
    <mergeCell ref="F115:G115"/>
    <mergeCell ref="H115:I115"/>
    <mergeCell ref="J115:K115"/>
    <mergeCell ref="L115:M115"/>
    <mergeCell ref="N115:O115"/>
    <mergeCell ref="A114:P114"/>
    <mergeCell ref="A143:O143"/>
    <mergeCell ref="A142:O142"/>
    <mergeCell ref="P144:P145"/>
    <mergeCell ref="B150:C150"/>
    <mergeCell ref="D150:E150"/>
    <mergeCell ref="F150:G150"/>
    <mergeCell ref="H150:I150"/>
    <mergeCell ref="J150:K150"/>
    <mergeCell ref="L150:M150"/>
    <mergeCell ref="P150:P151"/>
    <mergeCell ref="B144:C144"/>
    <mergeCell ref="D144:E144"/>
    <mergeCell ref="F144:G144"/>
    <mergeCell ref="H144:I144"/>
    <mergeCell ref="J144:K144"/>
    <mergeCell ref="L144:M144"/>
    <mergeCell ref="N144:O144"/>
    <mergeCell ref="N150:O150"/>
    <mergeCell ref="P170:P171"/>
    <mergeCell ref="B172:C172"/>
    <mergeCell ref="D172:E172"/>
    <mergeCell ref="F172:G172"/>
    <mergeCell ref="H172:I172"/>
    <mergeCell ref="J172:K172"/>
    <mergeCell ref="L172:M172"/>
    <mergeCell ref="P172:P173"/>
    <mergeCell ref="N172:O172"/>
    <mergeCell ref="A171:O171"/>
    <mergeCell ref="A170:O170"/>
    <mergeCell ref="P177:P178"/>
    <mergeCell ref="A180:P180"/>
    <mergeCell ref="A188:P188"/>
    <mergeCell ref="A195:P195"/>
    <mergeCell ref="A206:P206"/>
    <mergeCell ref="A210:M210"/>
    <mergeCell ref="P210:P211"/>
    <mergeCell ref="A211:M211"/>
    <mergeCell ref="B177:C177"/>
    <mergeCell ref="D177:E177"/>
    <mergeCell ref="F177:G177"/>
    <mergeCell ref="H177:I177"/>
    <mergeCell ref="J177:K177"/>
    <mergeCell ref="L177:M177"/>
    <mergeCell ref="N177:O177"/>
    <mergeCell ref="A227:I227"/>
    <mergeCell ref="P212:P213"/>
    <mergeCell ref="A221:I221"/>
    <mergeCell ref="B212:C212"/>
    <mergeCell ref="D212:E212"/>
    <mergeCell ref="F212:G212"/>
    <mergeCell ref="H212:I212"/>
    <mergeCell ref="J212:K212"/>
    <mergeCell ref="L212:M212"/>
    <mergeCell ref="N212:O212"/>
    <mergeCell ref="A219:O219"/>
    <mergeCell ref="A220:O220"/>
    <mergeCell ref="P219:P22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359ED365E99949AAB127D798ADCD3B" ma:contentTypeVersion="9" ma:contentTypeDescription="Utwórz nowy dokument." ma:contentTypeScope="" ma:versionID="9f7e1f12706b89c3565a721e97628d12">
  <xsd:schema xmlns:xsd="http://www.w3.org/2001/XMLSchema" xmlns:xs="http://www.w3.org/2001/XMLSchema" xmlns:p="http://schemas.microsoft.com/office/2006/metadata/properties" xmlns:ns3="2f2ab444-382f-4407-af63-ea2667aeecb8" targetNamespace="http://schemas.microsoft.com/office/2006/metadata/properties" ma:root="true" ma:fieldsID="efd5d338847e8433412d7218767ee3c7" ns3:_="">
    <xsd:import namespace="2f2ab444-382f-4407-af63-ea2667aeecb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ab444-382f-4407-af63-ea2667aeecb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M s E A A B Q S w M E F A A C A A g A g m z 4 W t V F E g i l A A A A 9 w A A A B I A H A B D b 2 5 m a W c v U G F j a 2 F n Z S 5 4 b W w g o h g A K K A U A A A A A A A A A A A A A A A A A A A A A A A A A A A A h Y 8 x D o I w G I W v Q r r T l p o Q I T 9 l c I W E x M S 4 N q V C I x Q C x X I 3 B 4 / k F c Q o 6 u b 4 v v c N 7 9 2 v N 0 j n t v E u a h h 1 Z x I U Y I o 8 Z W R X a l M l a L I n f 4 t S D o W Q Z 1 E p b 5 H N G M 9 j m a D a 2 j 4 m x D m H 3 Q Z 3 Q 0 U Y p Q E 5 5 t l e 1 q o V 6 C P r / 7 K v z W i F k Q p x O L z G c I a j E A d R G D J M g a w U c m 2 + B l s G P 9 s f C L u p s d O g e N / 4 R Q Z k j U D e J / g D U E s D B B Q A A g A I A I J s +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b P h a E u R B 5 M Q B A A C 9 B Q A A E w A c A E Z v c m 1 1 b G F z L 1 N l Y 3 R p b 2 4 x L m 0 g o h g A K K A U A A A A A A A A A A A A A A A A A A A A A A A A A A A A 7 V L B a t t A F L w b / A 8 P t Q c b F E N U 2 h 6 K D 0 k U 0 1 C I D T Y E Y p n y L L 3 E 6 1 3 t m t 0 V t m R 8 M f S L c g r 0 l u i / s q q b R B A X f O o p C 2 L Z 0 d v R z G g M x Z Y p C c P d f v y t 2 W g 2 z A w 1 J f D B O 5 G c k U U 4 9 q A L g m y z A W 6 V 9 / r h L i m 3 y o H n q 5 h E 5 0 p p P l W K t 3 p M U O d M S U v S m p Y X R X + o p h q j 0 9 7 w Y z T I p o L F 0 U C r W 4 0 p I L f 5 k h V z j O c M E o G g F o x 4 J h / u l t C / j E L F s 9 Q R 5 b B Q w J U 0 m b B u F O M Z F B D 2 f A h P 3 T O I B l i p h E S B M h Y t x Y W k O S x J 5 z e M V 9 z R N Z b b x 1 8 O Z / x I 6 q O g m q 1 h C F L D 1 8 5 K m J X X 9 k F m Q v h g d U Z t f + e 4 l s T P 4 Y z I V n m 8 x L A e X 1 h K u 7 W 0 / B 9 M J l 1 v N z r Z j E O 0 O H n h u s T b c u s 8 c g b K W U u W e f n b F E r m q T s V T K W M K v 4 R T l 2 Y L q t U W f p O m J A 2 r b d K f B j / n T k R Y h i j Q G 2 6 l f j J q / p r R y n d 7 1 V g 8 8 U r 9 0 i j N D d K p 2 d K Z K k c 5 Q u q v n C I P n + 9 r v u t e A k s r e z G h 7 W 3 4 w v + g X 9 6 g / f D Q f / q 4 j w s 7 5 9 f o c x r N z 7 v h 7 / U 4 U 2 7 2 W B y v + P 9 r Q 7 e W / 2 c x A G t D v 5 L q 4 P 3 V h / e 6 i d Q S w E C L Q A U A A I A C A C C b P h a 1 U U S C K U A A A D 3 A A A A E g A A A A A A A A A A A A A A A A A A A A A A Q 2 9 u Z m l n L 1 B h Y 2 t h Z 2 U u e G 1 s U E s B A i 0 A F A A C A A g A g m z 4 W g / K 6 a u k A A A A 6 Q A A A B M A A A A A A A A A A A A A A A A A 8 Q A A A F t D b 2 5 0 Z W 5 0 X 1 R 5 c G V z X S 5 4 b W x Q S w E C L Q A U A A I A C A C C b P h a E u R B 5 M Q B A A C 9 B Q A A E w A A A A A A A A A A A A A A A A D i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l F g A A A A A A A A M W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B b m t p Z X R h J T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y 0 y N F Q x M T o z N j o w M y 4 5 M j c w M D Y 3 W i I g L z 4 8 R W 5 0 c n k g V H l w Z T 0 i R m l s b E N v b H V t b l R 5 c G V z I i B W Y W x 1 Z T 0 i c 0 J n W U d B Q U F B I i A v P j x F b n R y e S B U e X B l P S J G a W x s Q 2 9 s d W 1 u T m F t Z X M i I F Z h b H V l P S J z W y Z x d W 9 0 O 0 F u a 2 l l d G E g M S Z x d W 9 0 O y w m c X V v d D t D b 2 x 1 b W 4 y J n F 1 b 3 Q 7 L C Z x d W 9 0 O 0 N v b H V t b j M m c X V v d D s s J n F 1 b 3 Q 7 T 0 R Q T 1 d J R U T F u S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b m t p Z X R h I D E v W m 1 p Z W 5 p b 2 5 v I H R 5 c C 5 7 Q W 5 r a W V 0 Y S A x L D B 9 J n F 1 b 3 Q 7 L C Z x d W 9 0 O 1 N l Y 3 R p b 2 4 x L 0 F u a 2 l l d G E g M S 9 a b W l l b m l v b m 8 g d H l w L n t D b 2 x 1 b W 4 y L D F 9 J n F 1 b 3 Q 7 L C Z x d W 9 0 O 1 N l Y 3 R p b 2 4 x L 0 F u a 2 l l d G E g M S 9 a b W l l b m l v b m 8 g d H l w L n t D b 2 x 1 b W 4 z L D J 9 J n F 1 b 3 Q 7 L C Z x d W 9 0 O 1 N l Y 3 R p b 2 4 x L 0 F u a 2 l l d G E g M S 9 a b W l l b m l v b m 8 g d H l w L n t P R F B P V 0 l F R M W 5 L D N 9 J n F 1 b 3 Q 7 L C Z x d W 9 0 O 1 N l Y 3 R p b 2 4 x L 0 F u a 2 l l d G E g M S 9 a b W l l b m l v b m 8 g d H l w L n t D b 2 x 1 b W 4 1 L D R 9 J n F 1 b 3 Q 7 L C Z x d W 9 0 O 1 N l Y 3 R p b 2 4 x L 0 F u a 2 l l d G E g M S 9 a b W l l b m l v b m 8 g d H l w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F u a 2 l l d G E g M S 9 a b W l l b m l v b m 8 g d H l w L n t B b m t p Z X R h I D E s M H 0 m c X V v d D s s J n F 1 b 3 Q 7 U 2 V j d G l v b j E v Q W 5 r a W V 0 Y S A x L 1 p t a W V u a W 9 u b y B 0 e X A u e 0 N v b H V t b j I s M X 0 m c X V v d D s s J n F 1 b 3 Q 7 U 2 V j d G l v b j E v Q W 5 r a W V 0 Y S A x L 1 p t a W V u a W 9 u b y B 0 e X A u e 0 N v b H V t b j M s M n 0 m c X V v d D s s J n F 1 b 3 Q 7 U 2 V j d G l v b j E v Q W 5 r a W V 0 Y S A x L 1 p t a W V u a W 9 u b y B 0 e X A u e 0 9 E U E 9 X S U V E x b k s M 3 0 m c X V v d D s s J n F 1 b 3 Q 7 U 2 V j d G l v b j E v Q W 5 r a W V 0 Y S A x L 1 p t a W V u a W 9 u b y B 0 e X A u e 0 N v b H V t b j U s N H 0 m c X V v d D s s J n F 1 b 3 Q 7 U 2 V j d G l v b j E v Q W 5 r a W V 0 Y S A x L 1 p t a W V u a W 9 u b y B 0 e X A u e 0 N v b H V t b j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u a 2 l l d G E l M j A x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a 2 l l d G E l M j A x L 0 F u a 2 l l d G E l M j A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r a W V 0 Y S U y M D E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t p Z X R h J T I w M S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t p Z X R h J T I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y 0 y N F Q x M T o z N j o w M y 4 5 N D I 2 O T k 3 W i I g L z 4 8 R W 5 0 c n k g V H l w Z T 0 i R m l s b E N v b H V t b l R 5 c G V z I i B W Y W x 1 Z T 0 i c 0 J n W U d B Q U F B I i A v P j x F b n R y e S B U e X B l P S J G a W x s Q 2 9 s d W 1 u T m F t Z X M i I F Z h b H V l P S J z W y Z x d W 9 0 O 0 F u a 2 l l d G E g M S Z x d W 9 0 O y w m c X V v d D t D b 2 x 1 b W 4 y J n F 1 b 3 Q 7 L C Z x d W 9 0 O 0 N v b H V t b j M m c X V v d D s s J n F 1 b 3 Q 7 T 0 R Q T 1 d J R U T F u S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b m t p Z X R h I D I v W m 1 p Z W 5 p b 2 5 v I H R 5 c C 5 7 Q W 5 r a W V 0 Y S A x L D B 9 J n F 1 b 3 Q 7 L C Z x d W 9 0 O 1 N l Y 3 R p b 2 4 x L 0 F u a 2 l l d G E g M i 9 a b W l l b m l v b m 8 g d H l w L n t D b 2 x 1 b W 4 y L D F 9 J n F 1 b 3 Q 7 L C Z x d W 9 0 O 1 N l Y 3 R p b 2 4 x L 0 F u a 2 l l d G E g M i 9 a b W l l b m l v b m 8 g d H l w L n t D b 2 x 1 b W 4 z L D J 9 J n F 1 b 3 Q 7 L C Z x d W 9 0 O 1 N l Y 3 R p b 2 4 x L 0 F u a 2 l l d G E g M i 9 a b W l l b m l v b m 8 g d H l w L n t P R F B P V 0 l F R M W 5 L D N 9 J n F 1 b 3 Q 7 L C Z x d W 9 0 O 1 N l Y 3 R p b 2 4 x L 0 F u a 2 l l d G E g M i 9 a b W l l b m l v b m 8 g d H l w L n t D b 2 x 1 b W 4 1 L D R 9 J n F 1 b 3 Q 7 L C Z x d W 9 0 O 1 N l Y 3 R p b 2 4 x L 0 F u a 2 l l d G E g M i 9 a b W l l b m l v b m 8 g d H l w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F u a 2 l l d G E g M i 9 a b W l l b m l v b m 8 g d H l w L n t B b m t p Z X R h I D E s M H 0 m c X V v d D s s J n F 1 b 3 Q 7 U 2 V j d G l v b j E v Q W 5 r a W V 0 Y S A y L 1 p t a W V u a W 9 u b y B 0 e X A u e 0 N v b H V t b j I s M X 0 m c X V v d D s s J n F 1 b 3 Q 7 U 2 V j d G l v b j E v Q W 5 r a W V 0 Y S A y L 1 p t a W V u a W 9 u b y B 0 e X A u e 0 N v b H V t b j M s M n 0 m c X V v d D s s J n F 1 b 3 Q 7 U 2 V j d G l v b j E v Q W 5 r a W V 0 Y S A y L 1 p t a W V u a W 9 u b y B 0 e X A u e 0 9 E U E 9 X S U V E x b k s M 3 0 m c X V v d D s s J n F 1 b 3 Q 7 U 2 V j d G l v b j E v Q W 5 r a W V 0 Y S A y L 1 p t a W V u a W 9 u b y B 0 e X A u e 0 N v b H V t b j U s N H 0 m c X V v d D s s J n F 1 b 3 Q 7 U 2 V j d G l v b j E v Q W 5 r a W V 0 Y S A y L 1 p t a W V u a W 9 u b y B 0 e X A u e 0 N v b H V t b j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u a 2 l l d G E l M j A y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a 2 l l d G E l M j A y L 0 F u a 2 l l d G E l M j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r a W V 0 Y S U y M D I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t p Z X R h J T I w M i 9 a b W l l b m l v b m 8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8 p f 2 Q f s o 9 E 2 C d b 4 C j 7 s s 8 w A A A A A C A A A A A A A Q Z g A A A A E A A C A A A A B t f N G e v k Z 7 F M 8 a b I i q V I z 8 D W 9 u E F t L E d 5 2 O G Y b H D 4 M s w A A A A A O g A A A A A I A A C A A A A D X A P g c s g I O q N T a m y U S s C o X M b g C 4 h 2 d U 8 e h Y t G X t x f z m V A A A A D v t w c 3 4 N X x J t q V n w I x w 8 9 2 y H F v J 3 I K f 7 d c W r I 3 D x f d 4 J 7 i Z Z R 3 k i 5 B r g 5 s o / G U B 7 9 Y + e w I Y T L a Y e d s c S N j 2 J D L F K e y v 0 S h E / R C 7 d A n 8 t B 1 M 0 A A A A D 2 4 H l T 3 Y + y Y e o 3 b X P x X T r T F q Z C T k 8 c P b S 3 q 1 L z Q b a / L Z T 5 u J v d H E m m C W B F w 9 E E o q d j q w D 3 r f n b O 0 x F y e x y b / Z 2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f2ab444-382f-4407-af63-ea2667aeecb8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32C88D-1B70-4F88-8A1F-C27A91EC6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ab444-382f-4407-af63-ea2667aeec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6460D-F45E-48F6-8645-3087E431D279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B4D1E5E-A5C9-40FB-AC85-E15E82DDF7AE}">
  <ds:schemaRefs>
    <ds:schemaRef ds:uri="http://schemas.openxmlformats.org/package/2006/metadata/core-properties"/>
    <ds:schemaRef ds:uri="http://schemas.microsoft.com/office/2006/documentManagement/types"/>
    <ds:schemaRef ds:uri="2f2ab444-382f-4407-af63-ea2667aeecb8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A4D0ECA-AEF6-4F76-9971-8C742755D4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Instrukcja</vt:lpstr>
      <vt:lpstr>Odpowiedzi uczestników</vt:lpstr>
      <vt:lpstr>Razem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Lipińska Gabriela</dc:creator>
  <cp:lastModifiedBy>Pilzak Piotr</cp:lastModifiedBy>
  <dcterms:created xsi:type="dcterms:W3CDTF">2025-07-10T07:40:35Z</dcterms:created>
  <dcterms:modified xsi:type="dcterms:W3CDTF">2025-08-05T12:32:23Z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0x010100A0359ED365E99949AAB127D798ADCD3B</vt:lpwstr>
  </property>
</Properties>
</file>