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sakowska\Desktop\BON dane\INF-ZPCH-ZAZ\"/>
    </mc:Choice>
  </mc:AlternateContent>
  <bookViews>
    <workbookView xWindow="0" yWindow="0" windowWidth="28800" windowHeight="12300" activeTab="2"/>
  </bookViews>
  <sheets>
    <sheet name="Spis tabel" sheetId="7" r:id="rId1"/>
    <sheet name="Tab. 1" sheetId="1" r:id="rId2"/>
    <sheet name="Tab.2" sheetId="2" r:id="rId3"/>
  </sheets>
  <definedNames>
    <definedName name="_xlnm.Print_Area" localSheetId="1">'Tab. 1'!$A$1:$J$30</definedName>
    <definedName name="_xlnm.Print_Area" localSheetId="2">Tab.2!$A$1:$T$26</definedName>
  </definedNames>
  <calcPr calcId="152511" iterateDelta="1E-4"/>
</workbook>
</file>

<file path=xl/calcChain.xml><?xml version="1.0" encoding="utf-8"?>
<calcChain xmlns="http://schemas.openxmlformats.org/spreadsheetml/2006/main">
  <c r="W24" i="2" l="1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O9" i="2"/>
  <c r="Q9" i="2"/>
  <c r="S9" i="2"/>
  <c r="G9" i="2"/>
  <c r="I9" i="2"/>
  <c r="K9" i="2"/>
  <c r="M9" i="2"/>
  <c r="H6" i="1"/>
  <c r="G6" i="1"/>
  <c r="H7" i="1" l="1"/>
  <c r="H8" i="1"/>
  <c r="G7" i="1"/>
  <c r="G8" i="1"/>
  <c r="B8" i="2"/>
  <c r="R8" i="2" l="1"/>
  <c r="Q10" i="2"/>
  <c r="S10" i="2"/>
  <c r="Q11" i="2"/>
  <c r="S11" i="2"/>
  <c r="Q12" i="2"/>
  <c r="S12" i="2"/>
  <c r="Q13" i="2"/>
  <c r="S13" i="2"/>
  <c r="Q14" i="2"/>
  <c r="S14" i="2"/>
  <c r="Q15" i="2"/>
  <c r="S15" i="2"/>
  <c r="Q16" i="2"/>
  <c r="S16" i="2"/>
  <c r="Q17" i="2"/>
  <c r="S17" i="2"/>
  <c r="Q18" i="2"/>
  <c r="S18" i="2"/>
  <c r="Q19" i="2"/>
  <c r="S19" i="2"/>
  <c r="Q20" i="2"/>
  <c r="S20" i="2"/>
  <c r="Q21" i="2"/>
  <c r="S21" i="2"/>
  <c r="Q22" i="2"/>
  <c r="S22" i="2"/>
  <c r="Q23" i="2"/>
  <c r="S23" i="2"/>
  <c r="Q24" i="2"/>
  <c r="S24" i="2"/>
  <c r="E9" i="2"/>
  <c r="E10" i="2"/>
  <c r="G10" i="2"/>
  <c r="I10" i="2"/>
  <c r="K10" i="2"/>
  <c r="M10" i="2"/>
  <c r="O10" i="2"/>
  <c r="E11" i="2"/>
  <c r="G11" i="2"/>
  <c r="I11" i="2"/>
  <c r="K11" i="2"/>
  <c r="M11" i="2"/>
  <c r="O11" i="2"/>
  <c r="E12" i="2"/>
  <c r="G12" i="2"/>
  <c r="I12" i="2"/>
  <c r="K12" i="2"/>
  <c r="M12" i="2"/>
  <c r="O12" i="2"/>
  <c r="E13" i="2"/>
  <c r="G13" i="2"/>
  <c r="I13" i="2"/>
  <c r="K13" i="2"/>
  <c r="M13" i="2"/>
  <c r="O13" i="2"/>
  <c r="E14" i="2"/>
  <c r="G14" i="2"/>
  <c r="I14" i="2"/>
  <c r="K14" i="2"/>
  <c r="M14" i="2"/>
  <c r="O14" i="2"/>
  <c r="E15" i="2"/>
  <c r="G15" i="2"/>
  <c r="I15" i="2"/>
  <c r="K15" i="2"/>
  <c r="M15" i="2"/>
  <c r="O15" i="2"/>
  <c r="E16" i="2"/>
  <c r="G16" i="2"/>
  <c r="I16" i="2"/>
  <c r="K16" i="2"/>
  <c r="M16" i="2"/>
  <c r="O16" i="2"/>
  <c r="E17" i="2"/>
  <c r="G17" i="2"/>
  <c r="I17" i="2"/>
  <c r="K17" i="2"/>
  <c r="M17" i="2"/>
  <c r="O17" i="2"/>
  <c r="E18" i="2"/>
  <c r="G18" i="2"/>
  <c r="I18" i="2"/>
  <c r="K18" i="2"/>
  <c r="M18" i="2"/>
  <c r="O18" i="2"/>
  <c r="E19" i="2"/>
  <c r="G19" i="2"/>
  <c r="I19" i="2"/>
  <c r="K19" i="2"/>
  <c r="M19" i="2"/>
  <c r="O19" i="2"/>
  <c r="E20" i="2"/>
  <c r="G20" i="2"/>
  <c r="I20" i="2"/>
  <c r="K20" i="2"/>
  <c r="M20" i="2"/>
  <c r="O20" i="2"/>
  <c r="E21" i="2"/>
  <c r="G21" i="2"/>
  <c r="I21" i="2"/>
  <c r="K21" i="2"/>
  <c r="M21" i="2"/>
  <c r="O21" i="2"/>
  <c r="E22" i="2"/>
  <c r="G22" i="2"/>
  <c r="I22" i="2"/>
  <c r="K22" i="2"/>
  <c r="M22" i="2"/>
  <c r="O22" i="2"/>
  <c r="E23" i="2"/>
  <c r="G23" i="2"/>
  <c r="I23" i="2"/>
  <c r="K23" i="2"/>
  <c r="M23" i="2"/>
  <c r="O23" i="2"/>
  <c r="E24" i="2"/>
  <c r="G24" i="2"/>
  <c r="I24" i="2"/>
  <c r="K24" i="2"/>
  <c r="M24" i="2"/>
  <c r="O24" i="2"/>
  <c r="C8" i="2" l="1"/>
  <c r="D8" i="2"/>
  <c r="F8" i="2"/>
  <c r="H8" i="2"/>
  <c r="J8" i="2"/>
  <c r="L8" i="2"/>
  <c r="N8" i="2"/>
  <c r="P8" i="2"/>
  <c r="T8" i="2"/>
  <c r="V8" i="2"/>
  <c r="E8" i="2" l="1"/>
  <c r="I8" i="2"/>
  <c r="K8" i="2"/>
  <c r="Q8" i="2"/>
  <c r="O8" i="2"/>
  <c r="M8" i="2"/>
  <c r="S8" i="2"/>
  <c r="G8" i="2"/>
  <c r="H29" i="1"/>
  <c r="G30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9" i="1"/>
  <c r="H10" i="1"/>
  <c r="G9" i="1"/>
  <c r="H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</calcChain>
</file>

<file path=xl/sharedStrings.xml><?xml version="1.0" encoding="utf-8"?>
<sst xmlns="http://schemas.openxmlformats.org/spreadsheetml/2006/main" count="87" uniqueCount="56">
  <si>
    <t>Lata</t>
  </si>
  <si>
    <t>Województwo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</si>
  <si>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</si>
  <si>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</si>
  <si>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</si>
  <si>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</si>
  <si>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</si>
  <si>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</si>
  <si>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</si>
  <si>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</si>
  <si>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</si>
  <si>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Razem</t>
  </si>
  <si>
    <t>w tym zatrudnione osoby niepełnosprawne według stopnia niepełnosprawności</t>
  </si>
  <si>
    <t>SPIS TABEL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</si>
  <si>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</si>
  <si>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</si>
  <si>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</si>
  <si>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</si>
  <si>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</si>
  <si>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</si>
  <si>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</si>
  <si>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</si>
  <si>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</si>
  <si>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</si>
  <si>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</si>
  <si>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</si>
  <si>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</si>
  <si>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</si>
  <si>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</si>
  <si>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</si>
  <si>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</si>
  <si>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</si>
  <si>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</si>
  <si>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</si>
  <si>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</si>
  <si>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</si>
  <si>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</si>
  <si>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</si>
  <si>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</si>
  <si>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</si>
  <si>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</si>
  <si>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w etatach</t>
  </si>
  <si>
    <t>w tym osób niepełnosprawnych</t>
  </si>
  <si>
    <t>Udział osób niepełnosprawnych w zatrudnieniu ogółem w etatach</t>
  </si>
  <si>
    <t>Liczba zakładów aktywności  zawodowej</t>
  </si>
  <si>
    <t>Liczba zatrudnionych osób niepełnosprawnych przypadająca na jeden zaz</t>
  </si>
  <si>
    <t>Tablica 2. Zatrudnienie i jego struktura w zakładach aktywności zawodowej</t>
  </si>
  <si>
    <t>Tablica 1. Liczba zakładów aktywności zawodowej i liczba osób niepełnosprawnych zatrudnionych w tych zakładach w latach 1992-2019</t>
  </si>
  <si>
    <t>Tablica 2. Zatrudnienie i jego struktura w zakładach aktywnosci zawodowej</t>
  </si>
  <si>
    <t>Liczba
ZAZ</t>
  </si>
  <si>
    <t>6/4</t>
  </si>
  <si>
    <t>4/3</t>
  </si>
  <si>
    <t>grudzień 2020</t>
  </si>
  <si>
    <t>Tablica 1. Liczba zakładów aktywności zawodowej i liczba osób niepełnosprawnych zatrudnionych w tych zakładach w latach 1992-2021 (I półrocze).</t>
  </si>
  <si>
    <t>według stanu na koniec czerwca 2021 r.</t>
  </si>
  <si>
    <t xml:space="preserve">Źródło: sprawozdania wojewodów INF-ZPCh ZAZ w I półroczu 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</si>
</sst>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mmmm\ yyyy"/>
  </numFmts>
  <fonts count="17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3" fontId="0" fillId="0" borderId="0" xfId="0" applyNumberFormat="1" applyAlignment="1">
      <alignment horizontal="right"/>
    </xf>
    <xf numFmtId="0" fontId="7" fillId="0" borderId="0" xfId="0" applyFont="1"/>
    <xf numFmtId="0" fontId="0" fillId="3" borderId="0" xfId="0" applyFill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3" fontId="9" fillId="2" borderId="5" xfId="0" applyNumberFormat="1" applyFont="1" applyFill="1" applyBorder="1"/>
    <xf numFmtId="3" fontId="8" fillId="0" borderId="0" xfId="0" applyNumberFormat="1" applyFont="1" applyBorder="1"/>
    <xf numFmtId="3" fontId="9" fillId="0" borderId="0" xfId="0" applyNumberFormat="1" applyFont="1" applyAlignment="1">
      <alignment horizontal="left"/>
    </xf>
    <xf numFmtId="3" fontId="6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9" fillId="0" borderId="0" xfId="0" applyFont="1" applyBorder="1"/>
    <xf numFmtId="3" fontId="9" fillId="0" borderId="5" xfId="0" applyNumberFormat="1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8" fillId="5" borderId="5" xfId="0" applyNumberFormat="1" applyFont="1" applyFill="1" applyBorder="1"/>
    <xf numFmtId="0" fontId="10" fillId="0" borderId="0" xfId="0" applyFont="1"/>
    <xf numFmtId="0" fontId="11" fillId="0" borderId="0" xfId="1"/>
    <xf numFmtId="165" fontId="4" fillId="0" borderId="5" xfId="0" applyNumberFormat="1" applyFont="1" applyFill="1" applyBorder="1"/>
    <xf numFmtId="49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165" fontId="5" fillId="0" borderId="5" xfId="0" applyNumberFormat="1" applyFont="1" applyFill="1" applyBorder="1"/>
    <xf numFmtId="0" fontId="12" fillId="0" borderId="4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/>
    <xf numFmtId="0" fontId="12" fillId="0" borderId="12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/>
    <xf numFmtId="165" fontId="5" fillId="0" borderId="6" xfId="0" applyNumberFormat="1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4" fillId="0" borderId="12" xfId="0" applyNumberFormat="1" applyFont="1" applyFill="1" applyBorder="1"/>
    <xf numFmtId="165" fontId="5" fillId="0" borderId="12" xfId="0" applyNumberFormat="1" applyFont="1" applyFill="1" applyBorder="1"/>
    <xf numFmtId="49" fontId="12" fillId="2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/>
    <xf numFmtId="3" fontId="9" fillId="0" borderId="10" xfId="0" applyNumberFormat="1" applyFont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/>
    <xf numFmtId="166" fontId="5" fillId="0" borderId="5" xfId="0" applyNumberFormat="1" applyFont="1" applyFill="1" applyBorder="1"/>
    <xf numFmtId="3" fontId="8" fillId="0" borderId="5" xfId="0" applyNumberFormat="1" applyFont="1" applyFill="1" applyBorder="1"/>
    <xf numFmtId="164" fontId="8" fillId="0" borderId="5" xfId="0" applyNumberFormat="1" applyFont="1" applyFill="1" applyBorder="1"/>
    <xf numFmtId="1" fontId="8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3" fontId="4" fillId="4" borderId="10" xfId="0" applyNumberFormat="1" applyFont="1" applyFill="1" applyBorder="1"/>
    <xf numFmtId="3" fontId="9" fillId="4" borderId="10" xfId="0" applyNumberFormat="1" applyFont="1" applyFill="1" applyBorder="1"/>
    <xf numFmtId="3" fontId="4" fillId="6" borderId="11" xfId="0" applyNumberFormat="1" applyFont="1" applyFill="1" applyBorder="1"/>
    <xf numFmtId="3" fontId="9" fillId="6" borderId="11" xfId="0" applyNumberFormat="1" applyFont="1" applyFill="1" applyBorder="1"/>
    <xf numFmtId="3" fontId="4" fillId="7" borderId="11" xfId="0" applyNumberFormat="1" applyFont="1" applyFill="1" applyBorder="1"/>
    <xf numFmtId="3" fontId="9" fillId="7" borderId="11" xfId="0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16" fillId="0" borderId="0" xfId="0" applyFont="1" applyFill="1" applyBorder="1"/>
    <xf numFmtId="49" fontId="7" fillId="0" borderId="5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/>
    <xf numFmtId="3" fontId="8" fillId="5" borderId="6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17" fontId="9" fillId="0" borderId="5" xfId="0" quotePrefix="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7" borderId="14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K10" sqref="K10"/>
    </sheetView>
  </sheetViews>
  <sheetFormatPr defaultRowHeight="14.25"/>
  <sheetData>
    <row r="1" spans="1:1" ht="15">
      <c r="A1" s="28" t="s">
        <v>13</v>
      </c>
    </row>
    <row r="3" spans="1:1">
      <c r="A3" s="29" t="s">
        <v>47</v>
      </c>
    </row>
    <row r="4" spans="1:1">
      <c r="A4" s="29" t="s">
        <v>48</v>
      </c>
    </row>
    <row r="5" spans="1:1">
      <c r="A5" s="29"/>
    </row>
  </sheetData>
  <hyperlinks>
    <hyperlink ref="A3" location="'Tab. 1'!A1" display="Tablica 1. Liczba zakładów pracy chronionej i liczba osób niepełnosprawnych zatrudnionych w tych zakładach w latach 1992-2019"/>
    <hyperlink ref="A4" location="Tab.2!A1" display="Tablica 2. Zatrudnienie w zakładach pracy chronionej według stanu na koniec czerwca 2019 r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55" zoomScaleNormal="55" zoomScaleSheetLayoutView="70" workbookViewId="0">
      <selection activeCell="A3" sqref="A3:A4"/>
    </sheetView>
  </sheetViews>
  <sheetFormatPr defaultRowHeight="14.25"/>
  <cols>
    <col min="1" max="1" width="23" customWidth="1"/>
    <col min="2" max="2" width="15" bestFit="1" customWidth="1"/>
    <col min="3" max="3" width="18.25" style="17" customWidth="1"/>
    <col min="4" max="4" width="16.375" customWidth="1"/>
    <col min="5" max="5" width="23.875" style="17" customWidth="1"/>
    <col min="6" max="6" width="21.5" style="17" customWidth="1"/>
    <col min="7" max="7" width="22.25" style="17" customWidth="1"/>
    <col min="8" max="8" width="28.125" customWidth="1"/>
    <col min="9" max="11" width="9" style="17"/>
  </cols>
  <sheetData>
    <row r="1" spans="1:11" ht="24" customHeight="1">
      <c r="A1" s="86" t="s">
        <v>53</v>
      </c>
      <c r="B1" s="86"/>
      <c r="C1" s="86"/>
      <c r="D1" s="86"/>
      <c r="E1" s="86"/>
      <c r="F1" s="86"/>
      <c r="G1" s="86"/>
      <c r="H1" s="86"/>
      <c r="I1" s="73"/>
      <c r="J1" s="73"/>
      <c r="K1" s="73"/>
    </row>
    <row r="2" spans="1:11" ht="22.5" customHeight="1">
      <c r="A2" s="87" t="s">
        <v>54</v>
      </c>
      <c r="B2" s="87"/>
      <c r="C2" s="87"/>
      <c r="D2" s="87"/>
      <c r="E2" s="87"/>
      <c r="F2" s="87"/>
      <c r="G2" s="87"/>
      <c r="H2" s="87"/>
    </row>
    <row r="3" spans="1:11" ht="108.75" customHeight="1">
      <c r="A3" s="88" t="s">
        <v>0</v>
      </c>
      <c r="B3" s="88" t="s">
        <v>44</v>
      </c>
      <c r="C3" s="90" t="s">
        <v>10</v>
      </c>
      <c r="D3" s="91"/>
      <c r="E3" s="92" t="s">
        <v>42</v>
      </c>
      <c r="F3" s="93"/>
      <c r="G3" s="55" t="s">
        <v>43</v>
      </c>
      <c r="H3" s="7" t="s">
        <v>45</v>
      </c>
    </row>
    <row r="4" spans="1:11" ht="20.100000000000001" customHeight="1">
      <c r="A4" s="89"/>
      <c r="B4" s="89"/>
      <c r="C4" s="74" t="s">
        <v>16</v>
      </c>
      <c r="D4" s="71" t="s">
        <v>41</v>
      </c>
      <c r="E4" s="74" t="s">
        <v>16</v>
      </c>
      <c r="F4" s="76" t="s">
        <v>41</v>
      </c>
      <c r="G4" s="77" t="s">
        <v>17</v>
      </c>
      <c r="H4" s="70" t="s">
        <v>16</v>
      </c>
    </row>
    <row r="5" spans="1:11" ht="20.100000000000001" customHeight="1">
      <c r="A5" s="53">
        <v>1</v>
      </c>
      <c r="B5" s="53">
        <v>2</v>
      </c>
      <c r="C5" s="54">
        <v>3</v>
      </c>
      <c r="D5" s="53">
        <v>4</v>
      </c>
      <c r="E5" s="54">
        <v>5</v>
      </c>
      <c r="F5" s="54">
        <v>6</v>
      </c>
      <c r="G5" s="81" t="s">
        <v>50</v>
      </c>
      <c r="H5" s="53">
        <v>7</v>
      </c>
    </row>
    <row r="6" spans="1:11" ht="20.100000000000001" customHeight="1">
      <c r="A6" s="57">
        <v>44377</v>
      </c>
      <c r="B6" s="58">
        <v>126</v>
      </c>
      <c r="C6" s="56">
        <v>7735.3189999999995</v>
      </c>
      <c r="D6" s="56">
        <v>5399.0010000000002</v>
      </c>
      <c r="E6" s="27">
        <v>5920.7139999999999</v>
      </c>
      <c r="F6" s="56">
        <v>3696.9259999999995</v>
      </c>
      <c r="G6" s="59">
        <f>(F6/D6*100)</f>
        <v>68.474260330753765</v>
      </c>
      <c r="H6" s="60">
        <f>(E6/B6)</f>
        <v>46.989793650793651</v>
      </c>
    </row>
    <row r="7" spans="1:11" ht="20.100000000000001" customHeight="1">
      <c r="A7" s="85" t="s">
        <v>52</v>
      </c>
      <c r="B7" s="58">
        <v>127</v>
      </c>
      <c r="C7" s="56">
        <v>7588</v>
      </c>
      <c r="D7" s="56">
        <v>5065</v>
      </c>
      <c r="E7" s="27">
        <v>5820</v>
      </c>
      <c r="F7" s="56">
        <v>3459</v>
      </c>
      <c r="G7" s="59">
        <f>(F7/D7*100)</f>
        <v>68.292201382033568</v>
      </c>
      <c r="H7" s="60">
        <f>(E7/B7)</f>
        <v>45.826771653543304</v>
      </c>
    </row>
    <row r="8" spans="1:11" ht="21.75" customHeight="1">
      <c r="A8" s="57">
        <v>43983</v>
      </c>
      <c r="B8" s="58">
        <v>123</v>
      </c>
      <c r="C8" s="56">
        <v>7050.63</v>
      </c>
      <c r="D8" s="56">
        <v>5022.9269999999997</v>
      </c>
      <c r="E8" s="27">
        <v>5354.4220000000005</v>
      </c>
      <c r="F8" s="56">
        <v>3368.8310000000006</v>
      </c>
      <c r="G8" s="59">
        <f>(F8/D8*100)</f>
        <v>67.069081433992579</v>
      </c>
      <c r="H8" s="60">
        <f>(E8/B8)</f>
        <v>43.531886178861789</v>
      </c>
    </row>
    <row r="9" spans="1:11" s="17" customFormat="1" ht="30" customHeight="1">
      <c r="A9" s="57">
        <v>43800</v>
      </c>
      <c r="B9" s="58">
        <v>124</v>
      </c>
      <c r="C9" s="56">
        <v>7197.1003999999994</v>
      </c>
      <c r="D9" s="56">
        <v>5070.1586000000007</v>
      </c>
      <c r="E9" s="27">
        <v>5491.893</v>
      </c>
      <c r="F9" s="56">
        <v>3473.3109999999997</v>
      </c>
      <c r="G9" s="59">
        <f t="shared" ref="G9" si="0">(F9/D9*100)</f>
        <v>68.504977339367628</v>
      </c>
      <c r="H9" s="60">
        <f t="shared" ref="H9:H10" si="1">(E9/B9)</f>
        <v>44.289459677419352</v>
      </c>
    </row>
    <row r="10" spans="1:11" ht="30" customHeight="1">
      <c r="A10" s="57">
        <v>43617</v>
      </c>
      <c r="B10" s="58">
        <v>118</v>
      </c>
      <c r="C10" s="56">
        <v>6926.9096999999992</v>
      </c>
      <c r="D10" s="56">
        <v>4876.4903000000004</v>
      </c>
      <c r="E10" s="27">
        <v>5253.4329999999991</v>
      </c>
      <c r="F10" s="56">
        <v>3321.9869999999996</v>
      </c>
      <c r="G10" s="59">
        <f>(F10/D10*100)</f>
        <v>68.122497854655833</v>
      </c>
      <c r="H10" s="60">
        <f t="shared" si="1"/>
        <v>44.520618644067788</v>
      </c>
    </row>
    <row r="11" spans="1:11" s="17" customFormat="1" ht="30" customHeight="1">
      <c r="A11" s="57">
        <v>43435</v>
      </c>
      <c r="B11" s="23">
        <v>116</v>
      </c>
      <c r="C11" s="62">
        <v>6663.4699999999993</v>
      </c>
      <c r="D11" s="62">
        <v>4662</v>
      </c>
      <c r="E11" s="72">
        <v>5068.76</v>
      </c>
      <c r="F11" s="62">
        <v>3175</v>
      </c>
      <c r="G11" s="59">
        <f>(F11/D11*100)</f>
        <v>68.103818103818099</v>
      </c>
      <c r="H11" s="60">
        <f>(E11/B11)</f>
        <v>43.696206896551729</v>
      </c>
    </row>
    <row r="12" spans="1:11" s="17" customFormat="1" ht="30" customHeight="1">
      <c r="A12" s="57">
        <v>43252</v>
      </c>
      <c r="B12" s="23">
        <v>109</v>
      </c>
      <c r="C12" s="61">
        <v>5993.7240000000002</v>
      </c>
      <c r="D12" s="61">
        <v>4153</v>
      </c>
      <c r="E12" s="72">
        <v>4558.3530000000001</v>
      </c>
      <c r="F12" s="62">
        <v>2846</v>
      </c>
      <c r="G12" s="59">
        <f t="shared" ref="G12:G28" si="2">(F12/D12*100)</f>
        <v>68.528774379966279</v>
      </c>
      <c r="H12" s="60">
        <f t="shared" ref="H12:H30" si="3">(E12/B12)</f>
        <v>41.819752293577984</v>
      </c>
    </row>
    <row r="13" spans="1:11" s="17" customFormat="1" ht="30" customHeight="1">
      <c r="A13" s="57">
        <v>43100</v>
      </c>
      <c r="B13" s="23">
        <v>106</v>
      </c>
      <c r="C13" s="61">
        <v>5925.503999999999</v>
      </c>
      <c r="D13" s="61">
        <v>4156</v>
      </c>
      <c r="E13" s="72">
        <v>4505.165</v>
      </c>
      <c r="F13" s="62">
        <v>2823</v>
      </c>
      <c r="G13" s="59">
        <f t="shared" si="2"/>
        <v>67.925890279114526</v>
      </c>
      <c r="H13" s="60">
        <f t="shared" si="3"/>
        <v>42.501556603773587</v>
      </c>
    </row>
    <row r="14" spans="1:11" s="17" customFormat="1" ht="30" customHeight="1">
      <c r="A14" s="57">
        <v>42916</v>
      </c>
      <c r="B14" s="23">
        <v>106</v>
      </c>
      <c r="C14" s="61">
        <v>5865.3070000000007</v>
      </c>
      <c r="D14" s="61">
        <v>4105</v>
      </c>
      <c r="E14" s="72">
        <v>4457.2070000000003</v>
      </c>
      <c r="F14" s="62">
        <v>2797</v>
      </c>
      <c r="G14" s="59">
        <f t="shared" si="2"/>
        <v>68.13641900121803</v>
      </c>
      <c r="H14" s="60">
        <f t="shared" si="3"/>
        <v>42.049122641509435</v>
      </c>
    </row>
    <row r="15" spans="1:11" s="17" customFormat="1" ht="30" customHeight="1">
      <c r="A15" s="57">
        <v>42734</v>
      </c>
      <c r="B15" s="23">
        <v>103</v>
      </c>
      <c r="C15" s="62">
        <v>5673</v>
      </c>
      <c r="D15" s="62">
        <v>3983</v>
      </c>
      <c r="E15" s="72">
        <v>4284</v>
      </c>
      <c r="F15" s="62">
        <v>2703</v>
      </c>
      <c r="G15" s="59">
        <f t="shared" si="2"/>
        <v>67.863419533015318</v>
      </c>
      <c r="H15" s="60">
        <f t="shared" si="3"/>
        <v>41.592233009708735</v>
      </c>
    </row>
    <row r="16" spans="1:11" s="17" customFormat="1" ht="30" customHeight="1">
      <c r="A16" s="57">
        <v>42551</v>
      </c>
      <c r="B16" s="23">
        <v>100</v>
      </c>
      <c r="C16" s="61">
        <v>5396</v>
      </c>
      <c r="D16" s="61">
        <v>3835</v>
      </c>
      <c r="E16" s="72">
        <v>4085</v>
      </c>
      <c r="F16" s="62">
        <v>2604</v>
      </c>
      <c r="G16" s="59">
        <f t="shared" si="2"/>
        <v>67.900912646675366</v>
      </c>
      <c r="H16" s="60">
        <f t="shared" si="3"/>
        <v>40.85</v>
      </c>
    </row>
    <row r="17" spans="1:12" s="17" customFormat="1" ht="30" customHeight="1">
      <c r="A17" s="57">
        <v>42353</v>
      </c>
      <c r="B17" s="23">
        <v>97</v>
      </c>
      <c r="C17" s="61">
        <v>5237</v>
      </c>
      <c r="D17" s="61">
        <v>3718</v>
      </c>
      <c r="E17" s="72">
        <v>3977</v>
      </c>
      <c r="F17" s="62">
        <v>2544</v>
      </c>
      <c r="G17" s="59">
        <f t="shared" si="2"/>
        <v>68.423883808499198</v>
      </c>
      <c r="H17" s="60">
        <f t="shared" si="3"/>
        <v>41</v>
      </c>
    </row>
    <row r="18" spans="1:12" s="17" customFormat="1" ht="30" customHeight="1">
      <c r="A18" s="57">
        <v>42167</v>
      </c>
      <c r="B18" s="23">
        <v>92</v>
      </c>
      <c r="C18" s="61">
        <v>4986</v>
      </c>
      <c r="D18" s="61">
        <v>3526</v>
      </c>
      <c r="E18" s="72">
        <v>3773</v>
      </c>
      <c r="F18" s="61">
        <v>2398</v>
      </c>
      <c r="G18" s="59">
        <f t="shared" si="2"/>
        <v>68.009075439591598</v>
      </c>
      <c r="H18" s="60">
        <f t="shared" si="3"/>
        <v>41.010869565217391</v>
      </c>
    </row>
    <row r="19" spans="1:12" s="17" customFormat="1" ht="30" customHeight="1">
      <c r="A19" s="57">
        <v>41985</v>
      </c>
      <c r="B19" s="23">
        <v>89</v>
      </c>
      <c r="C19" s="61">
        <v>4802</v>
      </c>
      <c r="D19" s="61">
        <v>3372</v>
      </c>
      <c r="E19" s="72">
        <v>3590</v>
      </c>
      <c r="F19" s="62">
        <v>2255</v>
      </c>
      <c r="G19" s="59">
        <f t="shared" si="2"/>
        <v>66.874258600237241</v>
      </c>
      <c r="H19" s="60">
        <f t="shared" si="3"/>
        <v>40.337078651685395</v>
      </c>
    </row>
    <row r="20" spans="1:12" s="17" customFormat="1" ht="30" customHeight="1">
      <c r="A20" s="57">
        <v>41802</v>
      </c>
      <c r="B20" s="23">
        <v>78</v>
      </c>
      <c r="C20" s="61">
        <v>4234</v>
      </c>
      <c r="D20" s="61">
        <v>2947</v>
      </c>
      <c r="E20" s="72">
        <v>3123</v>
      </c>
      <c r="F20" s="61">
        <v>1940</v>
      </c>
      <c r="G20" s="59">
        <f t="shared" si="2"/>
        <v>65.8296572785884</v>
      </c>
      <c r="H20" s="60">
        <f t="shared" si="3"/>
        <v>40.03846153846154</v>
      </c>
    </row>
    <row r="21" spans="1:12" s="17" customFormat="1" ht="30" customHeight="1">
      <c r="A21" s="57">
        <v>41620</v>
      </c>
      <c r="B21" s="23">
        <v>77</v>
      </c>
      <c r="C21" s="61">
        <v>4094</v>
      </c>
      <c r="D21" s="61">
        <v>2798</v>
      </c>
      <c r="E21" s="72">
        <v>3067</v>
      </c>
      <c r="F21" s="62">
        <v>1869</v>
      </c>
      <c r="G21" s="59">
        <f t="shared" si="2"/>
        <v>66.797712651894216</v>
      </c>
      <c r="H21" s="60">
        <f t="shared" si="3"/>
        <v>39.831168831168831</v>
      </c>
    </row>
    <row r="22" spans="1:12" s="17" customFormat="1" ht="30" customHeight="1">
      <c r="A22" s="57">
        <v>41437</v>
      </c>
      <c r="B22" s="23">
        <v>69</v>
      </c>
      <c r="C22" s="61">
        <v>3552.51</v>
      </c>
      <c r="D22" s="61">
        <v>2528</v>
      </c>
      <c r="E22" s="72">
        <v>2655.47</v>
      </c>
      <c r="F22" s="62">
        <v>1691</v>
      </c>
      <c r="G22" s="59">
        <f t="shared" si="2"/>
        <v>66.890822784810126</v>
      </c>
      <c r="H22" s="60">
        <f t="shared" si="3"/>
        <v>38.485072463768113</v>
      </c>
    </row>
    <row r="23" spans="1:12" s="17" customFormat="1" ht="30" customHeight="1">
      <c r="A23" s="57">
        <v>41255</v>
      </c>
      <c r="B23" s="23">
        <v>69</v>
      </c>
      <c r="C23" s="61">
        <v>3524</v>
      </c>
      <c r="D23" s="61">
        <v>2423</v>
      </c>
      <c r="E23" s="72">
        <v>2651</v>
      </c>
      <c r="F23" s="62">
        <v>1627</v>
      </c>
      <c r="G23" s="59">
        <f t="shared" si="2"/>
        <v>67.148163433759805</v>
      </c>
      <c r="H23" s="60">
        <f t="shared" si="3"/>
        <v>38.420289855072461</v>
      </c>
      <c r="L23" s="63"/>
    </row>
    <row r="24" spans="1:12" s="17" customFormat="1" ht="30" customHeight="1">
      <c r="A24" s="57">
        <v>41072</v>
      </c>
      <c r="B24" s="23">
        <v>68</v>
      </c>
      <c r="C24" s="61">
        <v>3452</v>
      </c>
      <c r="D24" s="61">
        <v>2413.79</v>
      </c>
      <c r="E24" s="72">
        <v>2602</v>
      </c>
      <c r="F24" s="62">
        <v>1624.17</v>
      </c>
      <c r="G24" s="59">
        <f t="shared" si="2"/>
        <v>67.287129369166337</v>
      </c>
      <c r="H24" s="60">
        <f t="shared" si="3"/>
        <v>38.264705882352942</v>
      </c>
    </row>
    <row r="25" spans="1:12" s="17" customFormat="1" ht="30" customHeight="1">
      <c r="A25" s="57">
        <v>40888</v>
      </c>
      <c r="B25" s="23">
        <v>65</v>
      </c>
      <c r="C25" s="61">
        <v>3364</v>
      </c>
      <c r="D25" s="61">
        <v>2399</v>
      </c>
      <c r="E25" s="72">
        <v>2548</v>
      </c>
      <c r="F25" s="62">
        <v>1630</v>
      </c>
      <c r="G25" s="59">
        <f t="shared" si="2"/>
        <v>67.944977073780748</v>
      </c>
      <c r="H25" s="60">
        <f t="shared" si="3"/>
        <v>39.200000000000003</v>
      </c>
    </row>
    <row r="26" spans="1:12" s="17" customFormat="1" ht="30" customHeight="1">
      <c r="A26" s="57">
        <v>40705</v>
      </c>
      <c r="B26" s="23">
        <v>63</v>
      </c>
      <c r="C26" s="61">
        <v>3204</v>
      </c>
      <c r="D26" s="61">
        <v>2889</v>
      </c>
      <c r="E26" s="72">
        <v>2407</v>
      </c>
      <c r="F26" s="62">
        <v>1547</v>
      </c>
      <c r="G26" s="59">
        <f t="shared" si="2"/>
        <v>53.547940463828311</v>
      </c>
      <c r="H26" s="60">
        <f t="shared" si="3"/>
        <v>38.206349206349209</v>
      </c>
    </row>
    <row r="27" spans="1:12" s="17" customFormat="1" ht="30" customHeight="1">
      <c r="A27" s="57">
        <v>40522</v>
      </c>
      <c r="B27" s="23">
        <v>61</v>
      </c>
      <c r="C27" s="62">
        <v>2977</v>
      </c>
      <c r="D27" s="62">
        <v>2114</v>
      </c>
      <c r="E27" s="72">
        <v>2300</v>
      </c>
      <c r="F27" s="62">
        <v>1414</v>
      </c>
      <c r="G27" s="59">
        <f t="shared" si="2"/>
        <v>66.88741721854305</v>
      </c>
      <c r="H27" s="60">
        <f t="shared" si="3"/>
        <v>37.704918032786885</v>
      </c>
    </row>
    <row r="28" spans="1:12" s="17" customFormat="1" ht="30" customHeight="1">
      <c r="A28" s="57">
        <v>40339</v>
      </c>
      <c r="B28" s="23">
        <v>61</v>
      </c>
      <c r="C28" s="62">
        <v>2976</v>
      </c>
      <c r="D28" s="62">
        <v>2176</v>
      </c>
      <c r="E28" s="72">
        <v>2226</v>
      </c>
      <c r="F28" s="62">
        <v>1477</v>
      </c>
      <c r="G28" s="59">
        <f t="shared" si="2"/>
        <v>67.876838235294116</v>
      </c>
      <c r="H28" s="60">
        <f t="shared" si="3"/>
        <v>36.491803278688522</v>
      </c>
    </row>
    <row r="29" spans="1:12" s="17" customFormat="1" ht="30" customHeight="1">
      <c r="A29" s="57">
        <v>40178</v>
      </c>
      <c r="B29" s="23">
        <v>61</v>
      </c>
      <c r="C29" s="62">
        <v>2956</v>
      </c>
      <c r="D29" s="62">
        <v>2170</v>
      </c>
      <c r="E29" s="72">
        <v>2207</v>
      </c>
      <c r="F29" s="62">
        <v>1485</v>
      </c>
      <c r="G29" s="59">
        <f>(F29/D29*100)</f>
        <v>68.433179723502306</v>
      </c>
      <c r="H29" s="60">
        <f>(E29/B29)</f>
        <v>36.180327868852459</v>
      </c>
    </row>
    <row r="30" spans="1:12" s="17" customFormat="1" ht="30" customHeight="1">
      <c r="A30" s="57">
        <v>39994</v>
      </c>
      <c r="B30" s="23">
        <v>61</v>
      </c>
      <c r="C30" s="62">
        <v>2740</v>
      </c>
      <c r="D30" s="62">
        <v>1934</v>
      </c>
      <c r="E30" s="72">
        <v>2039</v>
      </c>
      <c r="F30" s="62">
        <v>1304</v>
      </c>
      <c r="G30" s="59">
        <f>(F30/D30*100)</f>
        <v>67.425025853154082</v>
      </c>
      <c r="H30" s="60">
        <f t="shared" si="3"/>
        <v>33.42622950819672</v>
      </c>
    </row>
    <row r="31" spans="1:12" ht="15">
      <c r="A31" s="5"/>
      <c r="B31" s="5"/>
      <c r="C31" s="75"/>
      <c r="D31" s="5"/>
      <c r="E31" s="75"/>
      <c r="F31" s="75"/>
      <c r="G31" s="75"/>
      <c r="H31" s="5"/>
    </row>
    <row r="32" spans="1:12" ht="15">
      <c r="A32" s="5"/>
      <c r="B32" s="5"/>
      <c r="C32" s="75"/>
      <c r="D32" s="5"/>
      <c r="E32" s="75"/>
      <c r="F32" s="75"/>
      <c r="G32" s="75"/>
      <c r="H32" s="5"/>
    </row>
    <row r="33" spans="1:8" ht="15">
      <c r="A33" s="5"/>
      <c r="B33" s="5"/>
      <c r="C33" s="75"/>
      <c r="D33" s="5"/>
      <c r="E33" s="75"/>
      <c r="F33" s="75"/>
      <c r="G33" s="75"/>
      <c r="H33" s="5"/>
    </row>
  </sheetData>
  <sortState ref="A4:I52">
    <sortCondition descending="1" ref="A4:A52"/>
  </sortState>
  <mergeCells count="6">
    <mergeCell ref="A1:H1"/>
    <mergeCell ref="A2:H2"/>
    <mergeCell ref="B3:B4"/>
    <mergeCell ref="A3:A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26"/>
  <sheetViews>
    <sheetView tabSelected="1" zoomScale="55" zoomScaleNormal="55" zoomScaleSheetLayoutView="75" workbookViewId="0">
      <selection activeCell="A26" sqref="A26"/>
    </sheetView>
  </sheetViews>
  <sheetFormatPr defaultRowHeight="14.25"/>
  <cols>
    <col min="1" max="1" width="34.5" customWidth="1"/>
    <col min="2" max="2" width="14.625" style="6" customWidth="1"/>
    <col min="3" max="3" width="17.125" customWidth="1"/>
    <col min="4" max="4" width="20.5" customWidth="1"/>
    <col min="5" max="5" width="14" customWidth="1"/>
    <col min="6" max="6" width="12.625" customWidth="1"/>
    <col min="7" max="7" width="11.375" customWidth="1"/>
    <col min="8" max="8" width="12.625" customWidth="1"/>
    <col min="9" max="9" width="11.5" customWidth="1"/>
    <col min="10" max="10" width="13.625" customWidth="1"/>
    <col min="11" max="11" width="12.25" customWidth="1"/>
    <col min="12" max="12" width="12.625" customWidth="1"/>
    <col min="13" max="13" width="10.625" customWidth="1"/>
    <col min="14" max="14" width="12.625" customWidth="1"/>
    <col min="15" max="15" width="10.625" customWidth="1"/>
    <col min="16" max="16" width="13.625" customWidth="1"/>
    <col min="17" max="17" width="13.25" customWidth="1"/>
    <col min="18" max="18" width="12.625" customWidth="1"/>
    <col min="19" max="19" width="10.125" customWidth="1"/>
    <col min="20" max="20" width="12.625" customWidth="1"/>
    <col min="21" max="21" width="12.125" customWidth="1"/>
    <col min="22" max="22" width="13.625" customWidth="1"/>
    <col min="23" max="23" width="12.75" customWidth="1"/>
  </cols>
  <sheetData>
    <row r="1" spans="1:51" ht="32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51" ht="30.75" customHeight="1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51" ht="30.75" customHeight="1">
      <c r="A3" s="109" t="s">
        <v>1</v>
      </c>
      <c r="B3" s="100" t="s">
        <v>49</v>
      </c>
      <c r="C3" s="122" t="s">
        <v>10</v>
      </c>
      <c r="D3" s="106" t="s">
        <v>12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2"/>
    </row>
    <row r="4" spans="1:51" ht="26.25" customHeight="1">
      <c r="A4" s="101"/>
      <c r="B4" s="101"/>
      <c r="C4" s="91"/>
      <c r="D4" s="96" t="s">
        <v>11</v>
      </c>
      <c r="E4" s="97"/>
      <c r="F4" s="111" t="s">
        <v>2</v>
      </c>
      <c r="G4" s="112"/>
      <c r="H4" s="112"/>
      <c r="I4" s="112"/>
      <c r="J4" s="112"/>
      <c r="K4" s="113"/>
      <c r="L4" s="114" t="s">
        <v>3</v>
      </c>
      <c r="M4" s="115"/>
      <c r="N4" s="115"/>
      <c r="O4" s="115"/>
      <c r="P4" s="115"/>
      <c r="Q4" s="116"/>
      <c r="R4" s="107" t="s">
        <v>4</v>
      </c>
      <c r="S4" s="108"/>
      <c r="T4" s="108"/>
      <c r="U4" s="108"/>
      <c r="V4" s="108"/>
      <c r="W4" s="108"/>
      <c r="X4" s="2"/>
    </row>
    <row r="5" spans="1:51" ht="51.75" customHeight="1">
      <c r="A5" s="101"/>
      <c r="B5" s="101"/>
      <c r="C5" s="123"/>
      <c r="D5" s="96"/>
      <c r="E5" s="97"/>
      <c r="F5" s="104" t="s">
        <v>5</v>
      </c>
      <c r="G5" s="105"/>
      <c r="H5" s="109" t="s">
        <v>6</v>
      </c>
      <c r="I5" s="109"/>
      <c r="J5" s="99" t="s">
        <v>7</v>
      </c>
      <c r="K5" s="110"/>
      <c r="L5" s="117" t="s">
        <v>5</v>
      </c>
      <c r="M5" s="118"/>
      <c r="N5" s="99" t="s">
        <v>6</v>
      </c>
      <c r="O5" s="99"/>
      <c r="P5" s="99" t="s">
        <v>7</v>
      </c>
      <c r="Q5" s="110"/>
      <c r="R5" s="94" t="s">
        <v>5</v>
      </c>
      <c r="S5" s="95"/>
      <c r="T5" s="98" t="s">
        <v>6</v>
      </c>
      <c r="U5" s="98"/>
      <c r="V5" s="99" t="s">
        <v>7</v>
      </c>
      <c r="W5" s="99"/>
      <c r="X5" s="4"/>
    </row>
    <row r="6" spans="1:51" s="34" customFormat="1" ht="31.5" customHeight="1">
      <c r="A6" s="102"/>
      <c r="B6" s="102"/>
      <c r="C6" s="120" t="s">
        <v>16</v>
      </c>
      <c r="D6" s="121"/>
      <c r="E6" s="84" t="s">
        <v>17</v>
      </c>
      <c r="F6" s="44" t="s">
        <v>16</v>
      </c>
      <c r="G6" s="32" t="s">
        <v>17</v>
      </c>
      <c r="H6" s="32" t="s">
        <v>16</v>
      </c>
      <c r="I6" s="32" t="s">
        <v>17</v>
      </c>
      <c r="J6" s="36" t="s">
        <v>16</v>
      </c>
      <c r="K6" s="45" t="s">
        <v>17</v>
      </c>
      <c r="L6" s="44" t="s">
        <v>16</v>
      </c>
      <c r="M6" s="32" t="s">
        <v>17</v>
      </c>
      <c r="N6" s="32" t="s">
        <v>16</v>
      </c>
      <c r="O6" s="32" t="s">
        <v>17</v>
      </c>
      <c r="P6" s="32" t="s">
        <v>16</v>
      </c>
      <c r="Q6" s="39" t="s">
        <v>17</v>
      </c>
      <c r="R6" s="44" t="s">
        <v>16</v>
      </c>
      <c r="S6" s="32" t="s">
        <v>17</v>
      </c>
      <c r="T6" s="32" t="s">
        <v>16</v>
      </c>
      <c r="U6" s="32" t="s">
        <v>17</v>
      </c>
      <c r="V6" s="32" t="s">
        <v>16</v>
      </c>
      <c r="W6" s="32" t="s">
        <v>17</v>
      </c>
      <c r="X6" s="33"/>
    </row>
    <row r="7" spans="1:51" ht="27" customHeight="1">
      <c r="A7" s="31">
        <v>1</v>
      </c>
      <c r="B7" s="31">
        <v>2</v>
      </c>
      <c r="C7" s="31">
        <v>3</v>
      </c>
      <c r="D7" s="37">
        <v>4</v>
      </c>
      <c r="E7" s="41" t="s">
        <v>51</v>
      </c>
      <c r="F7" s="48">
        <v>5</v>
      </c>
      <c r="G7" s="31" t="s">
        <v>14</v>
      </c>
      <c r="H7" s="31">
        <v>7</v>
      </c>
      <c r="I7" s="31" t="s">
        <v>15</v>
      </c>
      <c r="J7" s="31">
        <v>8</v>
      </c>
      <c r="K7" s="37" t="s">
        <v>18</v>
      </c>
      <c r="L7" s="40">
        <v>9</v>
      </c>
      <c r="M7" s="31" t="s">
        <v>19</v>
      </c>
      <c r="N7" s="31">
        <v>10</v>
      </c>
      <c r="O7" s="31" t="s">
        <v>20</v>
      </c>
      <c r="P7" s="31">
        <v>11</v>
      </c>
      <c r="Q7" s="41" t="s">
        <v>21</v>
      </c>
      <c r="R7" s="40">
        <v>12</v>
      </c>
      <c r="S7" s="31" t="s">
        <v>22</v>
      </c>
      <c r="T7" s="31">
        <v>13</v>
      </c>
      <c r="U7" s="31" t="s">
        <v>23</v>
      </c>
      <c r="V7" s="31">
        <v>14</v>
      </c>
      <c r="W7" s="31" t="s">
        <v>24</v>
      </c>
      <c r="X7" s="4"/>
    </row>
    <row r="8" spans="1:51" s="17" customFormat="1" ht="27.75" customHeight="1">
      <c r="A8" s="23" t="s">
        <v>8</v>
      </c>
      <c r="B8" s="24">
        <f>SUM(B9:B24)</f>
        <v>126</v>
      </c>
      <c r="C8" s="49">
        <f>SUM(C9:C24)</f>
        <v>7735.3189999999995</v>
      </c>
      <c r="D8" s="82">
        <f>SUM(D9:D24)</f>
        <v>5920.7139999999999</v>
      </c>
      <c r="E8" s="46">
        <f>D8/C8*100</f>
        <v>76.541303597175499</v>
      </c>
      <c r="F8" s="64">
        <f>SUM(F9:F24)</f>
        <v>3422.8269999999998</v>
      </c>
      <c r="G8" s="30">
        <f>F8/D8*100</f>
        <v>57.811051167139638</v>
      </c>
      <c r="H8" s="24">
        <f>SUM(H9:H24)</f>
        <v>1438.9969999999998</v>
      </c>
      <c r="I8" s="30">
        <f>H8/F8*100</f>
        <v>42.041184085552672</v>
      </c>
      <c r="J8" s="24">
        <f>SUM(J9:J24)</f>
        <v>366</v>
      </c>
      <c r="K8" s="42">
        <f>J8/F8*100</f>
        <v>10.692915534439807</v>
      </c>
      <c r="L8" s="66">
        <f>SUM(L9:L24)</f>
        <v>2460.8870000000002</v>
      </c>
      <c r="M8" s="30">
        <f>L8/D8*100</f>
        <v>41.564024203837576</v>
      </c>
      <c r="N8" s="24">
        <f>SUM(N9:N24)</f>
        <v>2334.0870000000004</v>
      </c>
      <c r="O8" s="30">
        <f>N8/L8*100</f>
        <v>94.84738632858803</v>
      </c>
      <c r="P8" s="24">
        <f>SUM(P9:P24)</f>
        <v>3</v>
      </c>
      <c r="Q8" s="46">
        <f>P8/L8*100</f>
        <v>0.12190726351921076</v>
      </c>
      <c r="R8" s="68">
        <f>SUM(R9:R24)</f>
        <v>37</v>
      </c>
      <c r="S8" s="30">
        <f>R8/D8*100</f>
        <v>0.62492462902278334</v>
      </c>
      <c r="T8" s="24">
        <f>SUM(T9:T24)</f>
        <v>1</v>
      </c>
      <c r="U8" s="30">
        <f>IF(R8&gt;0,T8/R8*100,0)</f>
        <v>2.7027027027027026</v>
      </c>
      <c r="V8" s="24">
        <f>SUM(V9:V24)</f>
        <v>0</v>
      </c>
      <c r="W8" s="30">
        <f>IF(R8&gt;0,V8/R8*100,0)</f>
        <v>0</v>
      </c>
      <c r="X8" s="25"/>
      <c r="Y8" s="2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ht="20.100000000000001" customHeight="1">
      <c r="A9" s="51" t="s">
        <v>25</v>
      </c>
      <c r="B9" s="22">
        <v>8</v>
      </c>
      <c r="C9" s="50">
        <v>451.4</v>
      </c>
      <c r="D9" s="83">
        <v>355.6</v>
      </c>
      <c r="E9" s="47">
        <f>D9/C9*100</f>
        <v>78.777137793531253</v>
      </c>
      <c r="F9" s="65">
        <v>227.6</v>
      </c>
      <c r="G9" s="35">
        <f t="shared" ref="G9:G24" si="0">F9/D9*100</f>
        <v>64.004499437570288</v>
      </c>
      <c r="H9" s="22">
        <v>100</v>
      </c>
      <c r="I9" s="35">
        <f t="shared" ref="I9:I24" si="1">H9/F9*100</f>
        <v>43.936731107205624</v>
      </c>
      <c r="J9" s="22">
        <v>14</v>
      </c>
      <c r="K9" s="43">
        <f t="shared" ref="K9:K24" si="2">J9/F9*100</f>
        <v>6.1511423550087869</v>
      </c>
      <c r="L9" s="67">
        <v>127</v>
      </c>
      <c r="M9" s="35">
        <f t="shared" ref="M9:M24" si="3">L9/D9*100</f>
        <v>35.714285714285708</v>
      </c>
      <c r="N9" s="22">
        <v>123</v>
      </c>
      <c r="O9" s="35">
        <f t="shared" ref="O9:O24" si="4">N9/L9*100</f>
        <v>96.850393700787393</v>
      </c>
      <c r="P9" s="22">
        <v>0</v>
      </c>
      <c r="Q9" s="47">
        <f t="shared" ref="Q9:Q24" si="5">P9/L9*100</f>
        <v>0</v>
      </c>
      <c r="R9" s="69">
        <v>1</v>
      </c>
      <c r="S9" s="35">
        <f t="shared" ref="S9:S24" si="6">R9/D9*100</f>
        <v>0.28121484814398201</v>
      </c>
      <c r="T9" s="13">
        <v>0</v>
      </c>
      <c r="U9" s="35">
        <f t="shared" ref="U9:U24" si="7">IF(R9&gt;0,T9/R9*100,0)</f>
        <v>0</v>
      </c>
      <c r="V9" s="13">
        <v>0</v>
      </c>
      <c r="W9" s="35">
        <f t="shared" ref="W9:W24" si="8">IF(R9&gt;0,V9/R9*100,0)</f>
        <v>0</v>
      </c>
      <c r="X9" s="16"/>
      <c r="Y9" s="2"/>
    </row>
    <row r="10" spans="1:51" ht="20.100000000000001" customHeight="1">
      <c r="A10" s="52" t="s">
        <v>26</v>
      </c>
      <c r="B10" s="22">
        <v>9</v>
      </c>
      <c r="C10" s="50">
        <v>526.94000000000005</v>
      </c>
      <c r="D10" s="83">
        <v>413.94</v>
      </c>
      <c r="E10" s="47">
        <f t="shared" ref="E10:E24" si="9">D10/C10*100</f>
        <v>78.555433256158196</v>
      </c>
      <c r="F10" s="65">
        <v>227.94000000000003</v>
      </c>
      <c r="G10" s="35">
        <f t="shared" si="0"/>
        <v>55.065951587186554</v>
      </c>
      <c r="H10" s="22">
        <v>91.27</v>
      </c>
      <c r="I10" s="35">
        <f t="shared" si="1"/>
        <v>40.041238922523462</v>
      </c>
      <c r="J10" s="22">
        <v>9</v>
      </c>
      <c r="K10" s="43">
        <f t="shared" si="2"/>
        <v>3.9484074756514866</v>
      </c>
      <c r="L10" s="67">
        <v>183</v>
      </c>
      <c r="M10" s="35">
        <f t="shared" si="3"/>
        <v>44.209305696477749</v>
      </c>
      <c r="N10" s="22">
        <v>181</v>
      </c>
      <c r="O10" s="35">
        <f t="shared" si="4"/>
        <v>98.907103825136616</v>
      </c>
      <c r="P10" s="22">
        <v>0</v>
      </c>
      <c r="Q10" s="47">
        <f t="shared" si="5"/>
        <v>0</v>
      </c>
      <c r="R10" s="69">
        <v>3</v>
      </c>
      <c r="S10" s="35">
        <f t="shared" si="6"/>
        <v>0.72474271633570087</v>
      </c>
      <c r="T10" s="13">
        <v>0</v>
      </c>
      <c r="U10" s="35">
        <f t="shared" si="7"/>
        <v>0</v>
      </c>
      <c r="V10" s="13">
        <v>0</v>
      </c>
      <c r="W10" s="35">
        <f t="shared" si="8"/>
        <v>0</v>
      </c>
      <c r="X10" s="2"/>
      <c r="Y10" s="2"/>
    </row>
    <row r="11" spans="1:51" ht="20.100000000000001" customHeight="1">
      <c r="A11" s="51" t="s">
        <v>27</v>
      </c>
      <c r="B11" s="22">
        <v>8</v>
      </c>
      <c r="C11" s="50">
        <v>413.56</v>
      </c>
      <c r="D11" s="83">
        <v>314</v>
      </c>
      <c r="E11" s="47">
        <f t="shared" si="9"/>
        <v>75.926105039172072</v>
      </c>
      <c r="F11" s="65">
        <v>176</v>
      </c>
      <c r="G11" s="35">
        <f t="shared" si="0"/>
        <v>56.050955414012741</v>
      </c>
      <c r="H11" s="22">
        <v>74</v>
      </c>
      <c r="I11" s="35">
        <f t="shared" si="1"/>
        <v>42.045454545454547</v>
      </c>
      <c r="J11" s="22">
        <v>12</v>
      </c>
      <c r="K11" s="43">
        <f t="shared" si="2"/>
        <v>6.8181818181818175</v>
      </c>
      <c r="L11" s="67">
        <v>136</v>
      </c>
      <c r="M11" s="35">
        <f t="shared" si="3"/>
        <v>43.312101910828027</v>
      </c>
      <c r="N11" s="22">
        <v>130</v>
      </c>
      <c r="O11" s="35">
        <f t="shared" si="4"/>
        <v>95.588235294117652</v>
      </c>
      <c r="P11" s="22">
        <v>0</v>
      </c>
      <c r="Q11" s="47">
        <f t="shared" si="5"/>
        <v>0</v>
      </c>
      <c r="R11" s="69">
        <v>2</v>
      </c>
      <c r="S11" s="35">
        <f t="shared" si="6"/>
        <v>0.63694267515923575</v>
      </c>
      <c r="T11" s="13">
        <v>0</v>
      </c>
      <c r="U11" s="35">
        <f t="shared" si="7"/>
        <v>0</v>
      </c>
      <c r="V11" s="13">
        <v>0</v>
      </c>
      <c r="W11" s="35">
        <f t="shared" si="8"/>
        <v>0</v>
      </c>
      <c r="X11" s="2"/>
      <c r="Y11" s="2"/>
    </row>
    <row r="12" spans="1:51" ht="20.100000000000001" customHeight="1">
      <c r="A12" s="51" t="s">
        <v>28</v>
      </c>
      <c r="B12" s="22">
        <v>2</v>
      </c>
      <c r="C12" s="50">
        <v>58</v>
      </c>
      <c r="D12" s="83">
        <v>42</v>
      </c>
      <c r="E12" s="47">
        <f t="shared" si="9"/>
        <v>72.41379310344827</v>
      </c>
      <c r="F12" s="65">
        <v>25</v>
      </c>
      <c r="G12" s="35">
        <f t="shared" si="0"/>
        <v>59.523809523809526</v>
      </c>
      <c r="H12" s="22">
        <v>14</v>
      </c>
      <c r="I12" s="35">
        <f t="shared" si="1"/>
        <v>56.000000000000007</v>
      </c>
      <c r="J12" s="22">
        <v>0</v>
      </c>
      <c r="K12" s="43">
        <f t="shared" si="2"/>
        <v>0</v>
      </c>
      <c r="L12" s="67">
        <v>17</v>
      </c>
      <c r="M12" s="35">
        <f t="shared" si="3"/>
        <v>40.476190476190474</v>
      </c>
      <c r="N12" s="22">
        <v>17</v>
      </c>
      <c r="O12" s="35">
        <f t="shared" si="4"/>
        <v>100</v>
      </c>
      <c r="P12" s="22">
        <v>0</v>
      </c>
      <c r="Q12" s="47">
        <f t="shared" si="5"/>
        <v>0</v>
      </c>
      <c r="R12" s="69">
        <v>0</v>
      </c>
      <c r="S12" s="35">
        <f t="shared" si="6"/>
        <v>0</v>
      </c>
      <c r="T12" s="13">
        <v>0</v>
      </c>
      <c r="U12" s="35">
        <f t="shared" si="7"/>
        <v>0</v>
      </c>
      <c r="V12" s="13">
        <v>0</v>
      </c>
      <c r="W12" s="35">
        <f t="shared" si="8"/>
        <v>0</v>
      </c>
      <c r="X12" s="16"/>
      <c r="Y12" s="2"/>
    </row>
    <row r="13" spans="1:51" ht="20.100000000000001" customHeight="1">
      <c r="A13" s="51" t="s">
        <v>29</v>
      </c>
      <c r="B13" s="22">
        <v>8</v>
      </c>
      <c r="C13" s="50">
        <v>357.255</v>
      </c>
      <c r="D13" s="83">
        <v>272.08400000000006</v>
      </c>
      <c r="E13" s="47">
        <f t="shared" si="9"/>
        <v>76.159605883752519</v>
      </c>
      <c r="F13" s="65">
        <v>160.92700000000002</v>
      </c>
      <c r="G13" s="35">
        <f t="shared" si="0"/>
        <v>59.146072536422565</v>
      </c>
      <c r="H13" s="22">
        <v>90.22699999999999</v>
      </c>
      <c r="I13" s="35">
        <f t="shared" si="1"/>
        <v>56.067036606660146</v>
      </c>
      <c r="J13" s="22">
        <v>8</v>
      </c>
      <c r="K13" s="43">
        <f t="shared" si="2"/>
        <v>4.9711981208871094</v>
      </c>
      <c r="L13" s="67">
        <v>110.157</v>
      </c>
      <c r="M13" s="35">
        <f t="shared" si="3"/>
        <v>40.48639390776377</v>
      </c>
      <c r="N13" s="22">
        <v>107.157</v>
      </c>
      <c r="O13" s="35">
        <f t="shared" si="4"/>
        <v>97.27661428688144</v>
      </c>
      <c r="P13" s="22">
        <v>1</v>
      </c>
      <c r="Q13" s="47">
        <f t="shared" si="5"/>
        <v>0.90779523770618298</v>
      </c>
      <c r="R13" s="69">
        <v>1</v>
      </c>
      <c r="S13" s="35">
        <f t="shared" si="6"/>
        <v>0.36753355581364572</v>
      </c>
      <c r="T13" s="13">
        <v>0</v>
      </c>
      <c r="U13" s="35">
        <f t="shared" si="7"/>
        <v>0</v>
      </c>
      <c r="V13" s="13">
        <v>0</v>
      </c>
      <c r="W13" s="35">
        <f t="shared" si="8"/>
        <v>0</v>
      </c>
      <c r="X13" s="2"/>
      <c r="Y13" s="2"/>
    </row>
    <row r="14" spans="1:51" ht="20.100000000000001" customHeight="1">
      <c r="A14" s="51" t="s">
        <v>30</v>
      </c>
      <c r="B14" s="22">
        <v>11</v>
      </c>
      <c r="C14" s="50">
        <v>594.53</v>
      </c>
      <c r="D14" s="83">
        <v>466.03</v>
      </c>
      <c r="E14" s="47">
        <f t="shared" si="9"/>
        <v>78.386288328595697</v>
      </c>
      <c r="F14" s="65">
        <v>259.02999999999997</v>
      </c>
      <c r="G14" s="35">
        <f t="shared" si="0"/>
        <v>55.582258652876426</v>
      </c>
      <c r="H14" s="22">
        <v>105</v>
      </c>
      <c r="I14" s="35">
        <f t="shared" si="1"/>
        <v>40.535845268887776</v>
      </c>
      <c r="J14" s="22">
        <v>30</v>
      </c>
      <c r="K14" s="43">
        <f t="shared" si="2"/>
        <v>11.581670076825079</v>
      </c>
      <c r="L14" s="67">
        <v>195</v>
      </c>
      <c r="M14" s="35">
        <f t="shared" si="3"/>
        <v>41.842799819754092</v>
      </c>
      <c r="N14" s="22">
        <v>187</v>
      </c>
      <c r="O14" s="35">
        <f t="shared" si="4"/>
        <v>95.897435897435898</v>
      </c>
      <c r="P14" s="22">
        <v>0</v>
      </c>
      <c r="Q14" s="47">
        <f t="shared" si="5"/>
        <v>0</v>
      </c>
      <c r="R14" s="69">
        <v>12</v>
      </c>
      <c r="S14" s="35">
        <f t="shared" si="6"/>
        <v>2.5749415273694827</v>
      </c>
      <c r="T14" s="13">
        <v>0</v>
      </c>
      <c r="U14" s="35">
        <f t="shared" si="7"/>
        <v>0</v>
      </c>
      <c r="V14" s="13">
        <v>0</v>
      </c>
      <c r="W14" s="35">
        <f t="shared" si="8"/>
        <v>0</v>
      </c>
      <c r="X14" s="16"/>
      <c r="Y14" s="2"/>
    </row>
    <row r="15" spans="1:51" ht="20.100000000000001" customHeight="1">
      <c r="A15" s="51" t="s">
        <v>31</v>
      </c>
      <c r="B15" s="22">
        <v>9</v>
      </c>
      <c r="C15" s="50">
        <v>398</v>
      </c>
      <c r="D15" s="83">
        <v>300</v>
      </c>
      <c r="E15" s="47">
        <f t="shared" si="9"/>
        <v>75.376884422110564</v>
      </c>
      <c r="F15" s="65">
        <v>183</v>
      </c>
      <c r="G15" s="35">
        <f t="shared" si="0"/>
        <v>61</v>
      </c>
      <c r="H15" s="22">
        <v>65</v>
      </c>
      <c r="I15" s="35">
        <f t="shared" si="1"/>
        <v>35.519125683060111</v>
      </c>
      <c r="J15" s="22">
        <v>37</v>
      </c>
      <c r="K15" s="43">
        <f t="shared" si="2"/>
        <v>20.21857923497268</v>
      </c>
      <c r="L15" s="67">
        <v>116</v>
      </c>
      <c r="M15" s="35">
        <f t="shared" si="3"/>
        <v>38.666666666666664</v>
      </c>
      <c r="N15" s="22">
        <v>104</v>
      </c>
      <c r="O15" s="35">
        <f t="shared" si="4"/>
        <v>89.65517241379311</v>
      </c>
      <c r="P15" s="22">
        <v>0</v>
      </c>
      <c r="Q15" s="47">
        <f t="shared" si="5"/>
        <v>0</v>
      </c>
      <c r="R15" s="69">
        <v>1</v>
      </c>
      <c r="S15" s="35">
        <f t="shared" si="6"/>
        <v>0.33333333333333337</v>
      </c>
      <c r="T15" s="13">
        <v>0</v>
      </c>
      <c r="U15" s="35">
        <f t="shared" si="7"/>
        <v>0</v>
      </c>
      <c r="V15" s="13">
        <v>0</v>
      </c>
      <c r="W15" s="35">
        <f t="shared" si="8"/>
        <v>0</v>
      </c>
      <c r="X15" s="2"/>
      <c r="Y15" s="2"/>
    </row>
    <row r="16" spans="1:51" ht="20.100000000000001" customHeight="1">
      <c r="A16" s="51" t="s">
        <v>32</v>
      </c>
      <c r="B16" s="22">
        <v>5</v>
      </c>
      <c r="C16" s="50">
        <v>275.67</v>
      </c>
      <c r="D16" s="83">
        <v>222</v>
      </c>
      <c r="E16" s="47">
        <f t="shared" si="9"/>
        <v>80.531069757318534</v>
      </c>
      <c r="F16" s="65">
        <v>141</v>
      </c>
      <c r="G16" s="35">
        <f t="shared" si="0"/>
        <v>63.513513513513509</v>
      </c>
      <c r="H16" s="22">
        <v>41</v>
      </c>
      <c r="I16" s="35">
        <f t="shared" si="1"/>
        <v>29.078014184397162</v>
      </c>
      <c r="J16" s="22">
        <v>21</v>
      </c>
      <c r="K16" s="43">
        <f t="shared" si="2"/>
        <v>14.893617021276595</v>
      </c>
      <c r="L16" s="67">
        <v>81</v>
      </c>
      <c r="M16" s="35">
        <f t="shared" si="3"/>
        <v>36.486486486486484</v>
      </c>
      <c r="N16" s="22">
        <v>78</v>
      </c>
      <c r="O16" s="35">
        <f t="shared" si="4"/>
        <v>96.296296296296291</v>
      </c>
      <c r="P16" s="22">
        <v>0</v>
      </c>
      <c r="Q16" s="47">
        <f t="shared" si="5"/>
        <v>0</v>
      </c>
      <c r="R16" s="69">
        <v>0</v>
      </c>
      <c r="S16" s="35">
        <f t="shared" si="6"/>
        <v>0</v>
      </c>
      <c r="T16" s="13">
        <v>0</v>
      </c>
      <c r="U16" s="35">
        <f t="shared" si="7"/>
        <v>0</v>
      </c>
      <c r="V16" s="13">
        <v>0</v>
      </c>
      <c r="W16" s="35">
        <f t="shared" si="8"/>
        <v>0</v>
      </c>
      <c r="X16" s="2"/>
      <c r="Y16" s="2"/>
    </row>
    <row r="17" spans="1:51" ht="20.100000000000001" customHeight="1">
      <c r="A17" s="51" t="s">
        <v>33</v>
      </c>
      <c r="B17" s="22">
        <v>13</v>
      </c>
      <c r="C17" s="50">
        <v>1049.58</v>
      </c>
      <c r="D17" s="83">
        <v>787.87</v>
      </c>
      <c r="E17" s="47">
        <f t="shared" si="9"/>
        <v>75.065264200918463</v>
      </c>
      <c r="F17" s="65">
        <v>431.57</v>
      </c>
      <c r="G17" s="35">
        <f t="shared" si="0"/>
        <v>54.776803279728895</v>
      </c>
      <c r="H17" s="22">
        <v>206</v>
      </c>
      <c r="I17" s="35">
        <f t="shared" si="1"/>
        <v>47.732696897374701</v>
      </c>
      <c r="J17" s="22">
        <v>32</v>
      </c>
      <c r="K17" s="43">
        <f t="shared" si="2"/>
        <v>7.4147878675533523</v>
      </c>
      <c r="L17" s="67">
        <v>348.3</v>
      </c>
      <c r="M17" s="35">
        <f t="shared" si="3"/>
        <v>44.207800779316386</v>
      </c>
      <c r="N17" s="22">
        <v>312</v>
      </c>
      <c r="O17" s="35">
        <f t="shared" si="4"/>
        <v>89.577950043066323</v>
      </c>
      <c r="P17" s="22">
        <v>0</v>
      </c>
      <c r="Q17" s="47">
        <f t="shared" si="5"/>
        <v>0</v>
      </c>
      <c r="R17" s="69">
        <v>8</v>
      </c>
      <c r="S17" s="35">
        <f t="shared" si="6"/>
        <v>1.015395940954726</v>
      </c>
      <c r="T17" s="13">
        <v>1</v>
      </c>
      <c r="U17" s="35">
        <f t="shared" si="7"/>
        <v>12.5</v>
      </c>
      <c r="V17" s="13">
        <v>0</v>
      </c>
      <c r="W17" s="35">
        <f t="shared" si="8"/>
        <v>0</v>
      </c>
      <c r="X17" s="16"/>
      <c r="Y17" s="2"/>
    </row>
    <row r="18" spans="1:51" ht="20.100000000000001" customHeight="1">
      <c r="A18" s="51" t="s">
        <v>34</v>
      </c>
      <c r="B18" s="22">
        <v>5</v>
      </c>
      <c r="C18" s="50">
        <v>256</v>
      </c>
      <c r="D18" s="83">
        <v>190</v>
      </c>
      <c r="E18" s="47">
        <f t="shared" si="9"/>
        <v>74.21875</v>
      </c>
      <c r="F18" s="65">
        <v>109</v>
      </c>
      <c r="G18" s="35">
        <f t="shared" si="0"/>
        <v>57.368421052631582</v>
      </c>
      <c r="H18" s="22">
        <v>40</v>
      </c>
      <c r="I18" s="35">
        <f t="shared" si="1"/>
        <v>36.697247706422019</v>
      </c>
      <c r="J18" s="22">
        <v>11</v>
      </c>
      <c r="K18" s="43">
        <f t="shared" si="2"/>
        <v>10.091743119266056</v>
      </c>
      <c r="L18" s="67">
        <v>81</v>
      </c>
      <c r="M18" s="35">
        <f t="shared" si="3"/>
        <v>42.631578947368418</v>
      </c>
      <c r="N18" s="22">
        <v>77</v>
      </c>
      <c r="O18" s="35">
        <f t="shared" si="4"/>
        <v>95.061728395061735</v>
      </c>
      <c r="P18" s="22">
        <v>0</v>
      </c>
      <c r="Q18" s="47">
        <f t="shared" si="5"/>
        <v>0</v>
      </c>
      <c r="R18" s="69">
        <v>0</v>
      </c>
      <c r="S18" s="35">
        <f t="shared" si="6"/>
        <v>0</v>
      </c>
      <c r="T18" s="13">
        <v>0</v>
      </c>
      <c r="U18" s="35">
        <f t="shared" si="7"/>
        <v>0</v>
      </c>
      <c r="V18" s="13">
        <v>0</v>
      </c>
      <c r="W18" s="35">
        <f t="shared" si="8"/>
        <v>0</v>
      </c>
      <c r="X18" s="2"/>
      <c r="Y18" s="2"/>
    </row>
    <row r="19" spans="1:51" ht="20.100000000000001" customHeight="1">
      <c r="A19" s="51" t="s">
        <v>35</v>
      </c>
      <c r="B19" s="22">
        <v>2</v>
      </c>
      <c r="C19" s="50">
        <v>157.44999999999999</v>
      </c>
      <c r="D19" s="83">
        <v>116</v>
      </c>
      <c r="E19" s="47">
        <f t="shared" si="9"/>
        <v>73.674182280088914</v>
      </c>
      <c r="F19" s="65">
        <v>64.5</v>
      </c>
      <c r="G19" s="35">
        <f t="shared" si="0"/>
        <v>55.603448275862064</v>
      </c>
      <c r="H19" s="22">
        <v>22</v>
      </c>
      <c r="I19" s="35">
        <f t="shared" si="1"/>
        <v>34.108527131782942</v>
      </c>
      <c r="J19" s="22">
        <v>11</v>
      </c>
      <c r="K19" s="43">
        <f t="shared" si="2"/>
        <v>17.054263565891471</v>
      </c>
      <c r="L19" s="67">
        <v>49.5</v>
      </c>
      <c r="M19" s="35">
        <f>L19/D19*100</f>
        <v>42.672413793103445</v>
      </c>
      <c r="N19" s="22">
        <v>48</v>
      </c>
      <c r="O19" s="35">
        <f>N19/L19*100</f>
        <v>96.969696969696969</v>
      </c>
      <c r="P19" s="22">
        <v>0</v>
      </c>
      <c r="Q19" s="47">
        <f t="shared" si="5"/>
        <v>0</v>
      </c>
      <c r="R19" s="69">
        <v>2</v>
      </c>
      <c r="S19" s="35">
        <f t="shared" si="6"/>
        <v>1.7241379310344827</v>
      </c>
      <c r="T19" s="13">
        <v>0</v>
      </c>
      <c r="U19" s="35">
        <f t="shared" si="7"/>
        <v>0</v>
      </c>
      <c r="V19" s="13">
        <v>0</v>
      </c>
      <c r="W19" s="35">
        <f t="shared" si="8"/>
        <v>0</v>
      </c>
      <c r="X19" s="2"/>
      <c r="Y19" s="2"/>
    </row>
    <row r="20" spans="1:51" ht="20.100000000000001" customHeight="1">
      <c r="A20" s="51" t="s">
        <v>36</v>
      </c>
      <c r="B20" s="22">
        <v>14</v>
      </c>
      <c r="C20" s="50">
        <v>929.16699999999992</v>
      </c>
      <c r="D20" s="83">
        <v>734.19</v>
      </c>
      <c r="E20" s="47">
        <f t="shared" si="9"/>
        <v>79.015935779036511</v>
      </c>
      <c r="F20" s="65">
        <v>428.26</v>
      </c>
      <c r="G20" s="35">
        <f t="shared" si="0"/>
        <v>58.330949754150829</v>
      </c>
      <c r="H20" s="22">
        <v>170.5</v>
      </c>
      <c r="I20" s="35">
        <f t="shared" si="1"/>
        <v>39.812263578200159</v>
      </c>
      <c r="J20" s="22">
        <v>53</v>
      </c>
      <c r="K20" s="43">
        <f t="shared" si="2"/>
        <v>12.375659646009433</v>
      </c>
      <c r="L20" s="67">
        <v>302.93</v>
      </c>
      <c r="M20" s="35">
        <f t="shared" si="3"/>
        <v>41.260436671706231</v>
      </c>
      <c r="N20" s="22">
        <v>287.93</v>
      </c>
      <c r="O20" s="35">
        <f t="shared" si="4"/>
        <v>95.048361007493469</v>
      </c>
      <c r="P20" s="22">
        <v>0</v>
      </c>
      <c r="Q20" s="47">
        <f t="shared" si="5"/>
        <v>0</v>
      </c>
      <c r="R20" s="69">
        <v>3</v>
      </c>
      <c r="S20" s="35">
        <f t="shared" si="6"/>
        <v>0.40861357414293298</v>
      </c>
      <c r="T20" s="13">
        <v>0</v>
      </c>
      <c r="U20" s="35">
        <f t="shared" si="7"/>
        <v>0</v>
      </c>
      <c r="V20" s="13">
        <v>0</v>
      </c>
      <c r="W20" s="35">
        <f t="shared" si="8"/>
        <v>0</v>
      </c>
      <c r="X20" s="2"/>
      <c r="Y20" s="2"/>
    </row>
    <row r="21" spans="1:51" s="17" customFormat="1" ht="20.100000000000001" customHeight="1">
      <c r="A21" s="51" t="s">
        <v>37</v>
      </c>
      <c r="B21" s="22">
        <v>6</v>
      </c>
      <c r="C21" s="50">
        <v>347.56700000000001</v>
      </c>
      <c r="D21" s="83">
        <v>276</v>
      </c>
      <c r="E21" s="47">
        <f t="shared" si="9"/>
        <v>79.409149890524702</v>
      </c>
      <c r="F21" s="65">
        <v>173</v>
      </c>
      <c r="G21" s="35">
        <f t="shared" si="0"/>
        <v>62.681159420289859</v>
      </c>
      <c r="H21" s="22">
        <v>39</v>
      </c>
      <c r="I21" s="35">
        <f t="shared" si="1"/>
        <v>22.543352601156069</v>
      </c>
      <c r="J21" s="22">
        <v>38</v>
      </c>
      <c r="K21" s="43">
        <f t="shared" si="2"/>
        <v>21.965317919075144</v>
      </c>
      <c r="L21" s="67">
        <v>103</v>
      </c>
      <c r="M21" s="35">
        <f t="shared" si="3"/>
        <v>37.318840579710141</v>
      </c>
      <c r="N21" s="22">
        <v>83</v>
      </c>
      <c r="O21" s="35">
        <f t="shared" si="4"/>
        <v>80.582524271844662</v>
      </c>
      <c r="P21" s="22">
        <v>1</v>
      </c>
      <c r="Q21" s="47">
        <f>P21/L21*100</f>
        <v>0.97087378640776689</v>
      </c>
      <c r="R21" s="69">
        <v>0</v>
      </c>
      <c r="S21" s="35">
        <f t="shared" si="6"/>
        <v>0</v>
      </c>
      <c r="T21" s="13">
        <v>0</v>
      </c>
      <c r="U21" s="35">
        <f t="shared" si="7"/>
        <v>0</v>
      </c>
      <c r="V21" s="13">
        <v>0</v>
      </c>
      <c r="W21" s="35">
        <f t="shared" si="8"/>
        <v>0</v>
      </c>
      <c r="X21" s="2"/>
      <c r="Y21" s="2"/>
    </row>
    <row r="22" spans="1:51" ht="20.100000000000001" customHeight="1">
      <c r="A22" s="52" t="s">
        <v>38</v>
      </c>
      <c r="B22" s="22">
        <v>9</v>
      </c>
      <c r="C22" s="50">
        <v>420</v>
      </c>
      <c r="D22" s="83">
        <v>308</v>
      </c>
      <c r="E22" s="47">
        <f t="shared" si="9"/>
        <v>73.333333333333329</v>
      </c>
      <c r="F22" s="65">
        <v>168</v>
      </c>
      <c r="G22" s="35">
        <f t="shared" si="0"/>
        <v>54.54545454545454</v>
      </c>
      <c r="H22" s="22">
        <v>68</v>
      </c>
      <c r="I22" s="35">
        <f t="shared" si="1"/>
        <v>40.476190476190474</v>
      </c>
      <c r="J22" s="22">
        <v>40</v>
      </c>
      <c r="K22" s="43">
        <f t="shared" si="2"/>
        <v>23.809523809523807</v>
      </c>
      <c r="L22" s="67">
        <v>138</v>
      </c>
      <c r="M22" s="35">
        <f t="shared" si="3"/>
        <v>44.805194805194802</v>
      </c>
      <c r="N22" s="22">
        <v>134</v>
      </c>
      <c r="O22" s="35">
        <f t="shared" si="4"/>
        <v>97.101449275362313</v>
      </c>
      <c r="P22" s="22">
        <v>1</v>
      </c>
      <c r="Q22" s="47">
        <f t="shared" si="5"/>
        <v>0.72463768115942029</v>
      </c>
      <c r="R22" s="69">
        <v>2</v>
      </c>
      <c r="S22" s="35">
        <f t="shared" si="6"/>
        <v>0.64935064935064934</v>
      </c>
      <c r="T22" s="13">
        <v>0</v>
      </c>
      <c r="U22" s="35">
        <f t="shared" si="7"/>
        <v>0</v>
      </c>
      <c r="V22" s="13">
        <v>0</v>
      </c>
      <c r="W22" s="35">
        <f t="shared" si="8"/>
        <v>0</v>
      </c>
      <c r="X22" s="2"/>
      <c r="Y22" s="2"/>
    </row>
    <row r="23" spans="1:51" ht="20.100000000000001" customHeight="1">
      <c r="A23" s="51" t="s">
        <v>39</v>
      </c>
      <c r="B23" s="22">
        <v>9</v>
      </c>
      <c r="C23" s="50">
        <v>647</v>
      </c>
      <c r="D23" s="83">
        <v>494</v>
      </c>
      <c r="E23" s="47">
        <f t="shared" si="9"/>
        <v>76.352395672333856</v>
      </c>
      <c r="F23" s="65">
        <v>293</v>
      </c>
      <c r="G23" s="35">
        <f t="shared" si="0"/>
        <v>59.311740890688256</v>
      </c>
      <c r="H23" s="22">
        <v>100</v>
      </c>
      <c r="I23" s="35">
        <f t="shared" si="1"/>
        <v>34.129692832764505</v>
      </c>
      <c r="J23" s="22">
        <v>17</v>
      </c>
      <c r="K23" s="43">
        <f t="shared" si="2"/>
        <v>5.802047781569966</v>
      </c>
      <c r="L23" s="67">
        <v>199</v>
      </c>
      <c r="M23" s="35">
        <f t="shared" si="3"/>
        <v>40.283400809716603</v>
      </c>
      <c r="N23" s="22">
        <v>195</v>
      </c>
      <c r="O23" s="35">
        <f t="shared" si="4"/>
        <v>97.989949748743726</v>
      </c>
      <c r="P23" s="22">
        <v>0</v>
      </c>
      <c r="Q23" s="47">
        <f t="shared" si="5"/>
        <v>0</v>
      </c>
      <c r="R23" s="69">
        <v>2</v>
      </c>
      <c r="S23" s="35">
        <f t="shared" si="6"/>
        <v>0.40485829959514169</v>
      </c>
      <c r="T23" s="13">
        <v>0</v>
      </c>
      <c r="U23" s="35">
        <f t="shared" si="7"/>
        <v>0</v>
      </c>
      <c r="V23" s="13">
        <v>0</v>
      </c>
      <c r="W23" s="35">
        <f t="shared" si="8"/>
        <v>0</v>
      </c>
      <c r="X23" s="2"/>
      <c r="Y23" s="2"/>
    </row>
    <row r="24" spans="1:51" s="3" customFormat="1" ht="20.100000000000001" customHeight="1" thickBot="1">
      <c r="A24" s="52" t="s">
        <v>40</v>
      </c>
      <c r="B24" s="38">
        <v>8</v>
      </c>
      <c r="C24" s="22">
        <v>853.2</v>
      </c>
      <c r="D24" s="83">
        <v>629</v>
      </c>
      <c r="E24" s="47">
        <f t="shared" si="9"/>
        <v>73.722456633849035</v>
      </c>
      <c r="F24" s="65">
        <v>355</v>
      </c>
      <c r="G24" s="35">
        <f t="shared" si="0"/>
        <v>56.43879173290938</v>
      </c>
      <c r="H24" s="22">
        <v>213</v>
      </c>
      <c r="I24" s="35">
        <f t="shared" si="1"/>
        <v>60</v>
      </c>
      <c r="J24" s="22">
        <v>33</v>
      </c>
      <c r="K24" s="43">
        <f t="shared" si="2"/>
        <v>9.295774647887324</v>
      </c>
      <c r="L24" s="67">
        <v>274</v>
      </c>
      <c r="M24" s="35">
        <f t="shared" si="3"/>
        <v>43.56120826709062</v>
      </c>
      <c r="N24" s="22">
        <v>270</v>
      </c>
      <c r="O24" s="35">
        <f t="shared" si="4"/>
        <v>98.540145985401466</v>
      </c>
      <c r="P24" s="22">
        <v>0</v>
      </c>
      <c r="Q24" s="47">
        <f t="shared" si="5"/>
        <v>0</v>
      </c>
      <c r="R24" s="69">
        <v>0</v>
      </c>
      <c r="S24" s="35">
        <f t="shared" si="6"/>
        <v>0</v>
      </c>
      <c r="T24" s="13">
        <v>0</v>
      </c>
      <c r="U24" s="35">
        <f t="shared" si="7"/>
        <v>0</v>
      </c>
      <c r="V24" s="13">
        <v>0</v>
      </c>
      <c r="W24" s="35">
        <f t="shared" si="8"/>
        <v>0</v>
      </c>
      <c r="X24" s="16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3.25" customHeight="1">
      <c r="A25" s="80" t="s">
        <v>55</v>
      </c>
      <c r="B25" s="78"/>
      <c r="C25" s="78"/>
      <c r="D25" s="78"/>
      <c r="E25" s="78"/>
      <c r="F25" s="9"/>
      <c r="G25" s="9"/>
      <c r="H25" s="14"/>
      <c r="I25" s="14"/>
      <c r="J25" s="14"/>
      <c r="K25" s="14"/>
      <c r="L25" s="10"/>
      <c r="M25" s="10"/>
      <c r="N25" s="8"/>
      <c r="O25" s="21"/>
      <c r="P25" s="9"/>
      <c r="Q25" s="9"/>
      <c r="R25" s="10"/>
      <c r="S25" s="10"/>
      <c r="T25" s="8"/>
      <c r="U25" s="21"/>
    </row>
    <row r="26" spans="1:51" ht="27" customHeight="1">
      <c r="A26" s="78" t="s">
        <v>9</v>
      </c>
      <c r="B26" s="79"/>
      <c r="C26" s="79"/>
      <c r="D26" s="79"/>
      <c r="E26" s="79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5"/>
      <c r="Q26" s="15"/>
      <c r="R26" s="12"/>
      <c r="S26" s="12"/>
      <c r="T26" s="11"/>
      <c r="U26" s="11"/>
    </row>
    <row r="27" spans="1:51">
      <c r="A27" s="18"/>
      <c r="B27" s="19"/>
      <c r="C27" s="17"/>
      <c r="D27" s="17"/>
      <c r="E27" s="17"/>
    </row>
    <row r="28" spans="1:51">
      <c r="A28" s="18"/>
      <c r="B28" s="19"/>
    </row>
    <row r="29" spans="1:51">
      <c r="A29" s="18"/>
      <c r="B29" s="19"/>
    </row>
    <row r="30" spans="1:51">
      <c r="A30" s="18"/>
      <c r="B30" s="19"/>
    </row>
    <row r="31" spans="1:51">
      <c r="A31" s="18"/>
      <c r="B31" s="19"/>
    </row>
    <row r="32" spans="1:51">
      <c r="A32" s="18"/>
      <c r="B32" s="19"/>
    </row>
    <row r="33" spans="1:2">
      <c r="A33" s="18"/>
      <c r="B33" s="19"/>
    </row>
    <row r="34" spans="1:2">
      <c r="A34" s="18"/>
      <c r="B34" s="19"/>
    </row>
    <row r="35" spans="1:2">
      <c r="A35" s="18"/>
      <c r="B35" s="19"/>
    </row>
    <row r="36" spans="1:2">
      <c r="A36" s="18"/>
      <c r="B36" s="19"/>
    </row>
    <row r="37" spans="1:2">
      <c r="A37" s="18"/>
      <c r="B37" s="19"/>
    </row>
    <row r="38" spans="1:2">
      <c r="A38" s="18"/>
      <c r="B38" s="19"/>
    </row>
    <row r="39" spans="1:2">
      <c r="A39" s="18"/>
      <c r="B39" s="20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  <row r="194" spans="1:2">
      <c r="A194" s="17"/>
      <c r="B194" s="17"/>
    </row>
    <row r="195" spans="1:2">
      <c r="A195" s="17"/>
      <c r="B195" s="17"/>
    </row>
    <row r="196" spans="1:2">
      <c r="A196" s="17"/>
      <c r="B196" s="17"/>
    </row>
    <row r="197" spans="1:2">
      <c r="A197" s="17"/>
      <c r="B197" s="17"/>
    </row>
    <row r="198" spans="1:2">
      <c r="A198" s="17"/>
      <c r="B198" s="17"/>
    </row>
    <row r="199" spans="1:2">
      <c r="A199" s="17"/>
      <c r="B199" s="17"/>
    </row>
    <row r="200" spans="1:2">
      <c r="A200" s="17"/>
      <c r="B200" s="17"/>
    </row>
    <row r="201" spans="1:2">
      <c r="A201" s="17"/>
      <c r="B201" s="17"/>
    </row>
    <row r="202" spans="1:2">
      <c r="A202" s="17"/>
      <c r="B202" s="17"/>
    </row>
    <row r="203" spans="1:2">
      <c r="A203" s="17"/>
      <c r="B203" s="17"/>
    </row>
    <row r="204" spans="1:2">
      <c r="A204" s="17"/>
      <c r="B204" s="17"/>
    </row>
    <row r="205" spans="1:2">
      <c r="A205" s="17"/>
      <c r="B205" s="17"/>
    </row>
    <row r="206" spans="1:2">
      <c r="A206" s="17"/>
      <c r="B206" s="17"/>
    </row>
    <row r="207" spans="1:2">
      <c r="A207" s="17"/>
      <c r="B207" s="17"/>
    </row>
    <row r="208" spans="1:2">
      <c r="A208" s="17"/>
      <c r="B208" s="17"/>
    </row>
    <row r="209" spans="1:2">
      <c r="A209" s="17"/>
      <c r="B209" s="17"/>
    </row>
    <row r="210" spans="1:2">
      <c r="A210" s="17"/>
      <c r="B210" s="17"/>
    </row>
    <row r="211" spans="1:2">
      <c r="A211" s="17"/>
      <c r="B211" s="17"/>
    </row>
    <row r="212" spans="1:2">
      <c r="A212" s="17"/>
      <c r="B212" s="17"/>
    </row>
    <row r="213" spans="1:2">
      <c r="A213" s="17"/>
      <c r="B213" s="17"/>
    </row>
    <row r="214" spans="1:2">
      <c r="A214" s="17"/>
      <c r="B214" s="17"/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</sheetData>
  <mergeCells count="20">
    <mergeCell ref="A1:V1"/>
    <mergeCell ref="F5:G5"/>
    <mergeCell ref="D3:W3"/>
    <mergeCell ref="R4:W4"/>
    <mergeCell ref="H5:I5"/>
    <mergeCell ref="J5:K5"/>
    <mergeCell ref="F4:K4"/>
    <mergeCell ref="L4:Q4"/>
    <mergeCell ref="L5:M5"/>
    <mergeCell ref="A2:W2"/>
    <mergeCell ref="A3:A6"/>
    <mergeCell ref="C6:D6"/>
    <mergeCell ref="C3:C5"/>
    <mergeCell ref="N5:O5"/>
    <mergeCell ref="P5:Q5"/>
    <mergeCell ref="R5:S5"/>
    <mergeCell ref="D4:E5"/>
    <mergeCell ref="T5:U5"/>
    <mergeCell ref="V5:W5"/>
    <mergeCell ref="B3:B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 G8 K8 M8 O8 Q8 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Spis tabel</vt:lpstr>
      <vt:lpstr>Tab. 1</vt:lpstr>
      <vt:lpstr>Tab.2</vt:lpstr>
      <vt:lpstr>'Tab. 1'!Obszar_wydruku</vt:lpstr>
      <vt:lpstr>Tab.2!Obszar_wydruku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Paulina Sakowska</cp:lastModifiedBy>
  <cp:lastPrinted>2017-03-02T09:31:43Z</cp:lastPrinted>
  <dcterms:created xsi:type="dcterms:W3CDTF">2009-05-20T13:51:52Z</dcterms:created>
  <dcterms:modified xsi:type="dcterms:W3CDTF">2021-11-12T10:27:09Z</dcterms:modified>
</cp:coreProperties>
</file>