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2023 I półrocze\"/>
    </mc:Choice>
  </mc:AlternateContent>
  <xr:revisionPtr revIDLastSave="0" documentId="13_ncr:1_{22CED563-72C0-489B-94DC-0CF76AA234D3}" xr6:coauthVersionLast="47" xr6:coauthVersionMax="47" xr10:uidLastSave="{00000000-0000-0000-0000-000000000000}"/>
  <bookViews>
    <workbookView xWindow="408" yWindow="84" windowWidth="13788" windowHeight="11796" activeTab="2" xr2:uid="{00000000-000D-0000-FFFF-FFFF00000000}"/>
  </bookViews>
  <sheets>
    <sheet name="Spis tabel" sheetId="7" r:id="rId1"/>
    <sheet name="Tab. 1" sheetId="1" r:id="rId2"/>
    <sheet name="Tab.2" sheetId="2" r:id="rId3"/>
  </sheets>
  <definedNames>
    <definedName name="_xlnm.Print_Area" localSheetId="1">'Tab. 1'!$A$1:$J$34</definedName>
    <definedName name="_xlnm.Print_Area" localSheetId="2">Tab.2!$A$1:$T$26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K9" i="2"/>
  <c r="M9" i="2"/>
  <c r="O9" i="2"/>
  <c r="Q9" i="2"/>
  <c r="S9" i="2"/>
  <c r="U9" i="2"/>
  <c r="W9" i="2"/>
  <c r="H6" i="1"/>
  <c r="G6" i="1"/>
  <c r="E9" i="2"/>
  <c r="G9" i="2"/>
  <c r="G7" i="1"/>
  <c r="H7" i="1"/>
  <c r="B8" i="2"/>
  <c r="G8" i="1"/>
  <c r="H8" i="1"/>
  <c r="G9" i="1" l="1"/>
  <c r="H9" i="1"/>
  <c r="G10" i="1"/>
  <c r="H10" i="1"/>
  <c r="W24" i="2" l="1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H11" i="1" l="1"/>
  <c r="H12" i="1"/>
  <c r="G11" i="1"/>
  <c r="G12" i="1"/>
  <c r="R8" i="2" l="1"/>
  <c r="Q10" i="2"/>
  <c r="S10" i="2"/>
  <c r="Q11" i="2"/>
  <c r="S11" i="2"/>
  <c r="Q12" i="2"/>
  <c r="S12" i="2"/>
  <c r="Q13" i="2"/>
  <c r="S13" i="2"/>
  <c r="Q14" i="2"/>
  <c r="S14" i="2"/>
  <c r="Q15" i="2"/>
  <c r="S15" i="2"/>
  <c r="Q16" i="2"/>
  <c r="S16" i="2"/>
  <c r="Q17" i="2"/>
  <c r="S17" i="2"/>
  <c r="Q18" i="2"/>
  <c r="S18" i="2"/>
  <c r="Q19" i="2"/>
  <c r="S19" i="2"/>
  <c r="Q20" i="2"/>
  <c r="S20" i="2"/>
  <c r="Q21" i="2"/>
  <c r="S21" i="2"/>
  <c r="Q22" i="2"/>
  <c r="S22" i="2"/>
  <c r="Q23" i="2"/>
  <c r="S23" i="2"/>
  <c r="Q24" i="2"/>
  <c r="S24" i="2"/>
  <c r="E10" i="2"/>
  <c r="G10" i="2"/>
  <c r="I10" i="2"/>
  <c r="K10" i="2"/>
  <c r="M10" i="2"/>
  <c r="O10" i="2"/>
  <c r="E11" i="2"/>
  <c r="G11" i="2"/>
  <c r="I11" i="2"/>
  <c r="K11" i="2"/>
  <c r="M11" i="2"/>
  <c r="O11" i="2"/>
  <c r="E12" i="2"/>
  <c r="G12" i="2"/>
  <c r="I12" i="2"/>
  <c r="K12" i="2"/>
  <c r="M12" i="2"/>
  <c r="O12" i="2"/>
  <c r="E13" i="2"/>
  <c r="G13" i="2"/>
  <c r="I13" i="2"/>
  <c r="K13" i="2"/>
  <c r="M13" i="2"/>
  <c r="O13" i="2"/>
  <c r="E14" i="2"/>
  <c r="G14" i="2"/>
  <c r="I14" i="2"/>
  <c r="K14" i="2"/>
  <c r="M14" i="2"/>
  <c r="O14" i="2"/>
  <c r="E15" i="2"/>
  <c r="G15" i="2"/>
  <c r="I15" i="2"/>
  <c r="K15" i="2"/>
  <c r="M15" i="2"/>
  <c r="O15" i="2"/>
  <c r="E16" i="2"/>
  <c r="G16" i="2"/>
  <c r="I16" i="2"/>
  <c r="K16" i="2"/>
  <c r="M16" i="2"/>
  <c r="O16" i="2"/>
  <c r="E17" i="2"/>
  <c r="G17" i="2"/>
  <c r="I17" i="2"/>
  <c r="K17" i="2"/>
  <c r="M17" i="2"/>
  <c r="O17" i="2"/>
  <c r="E18" i="2"/>
  <c r="G18" i="2"/>
  <c r="I18" i="2"/>
  <c r="K18" i="2"/>
  <c r="M18" i="2"/>
  <c r="O18" i="2"/>
  <c r="E19" i="2"/>
  <c r="G19" i="2"/>
  <c r="I19" i="2"/>
  <c r="K19" i="2"/>
  <c r="M19" i="2"/>
  <c r="O19" i="2"/>
  <c r="E20" i="2"/>
  <c r="G20" i="2"/>
  <c r="I20" i="2"/>
  <c r="K20" i="2"/>
  <c r="M20" i="2"/>
  <c r="O20" i="2"/>
  <c r="E21" i="2"/>
  <c r="G21" i="2"/>
  <c r="I21" i="2"/>
  <c r="K21" i="2"/>
  <c r="M21" i="2"/>
  <c r="O21" i="2"/>
  <c r="E22" i="2"/>
  <c r="G22" i="2"/>
  <c r="I22" i="2"/>
  <c r="K22" i="2"/>
  <c r="M22" i="2"/>
  <c r="O22" i="2"/>
  <c r="E23" i="2"/>
  <c r="G23" i="2"/>
  <c r="I23" i="2"/>
  <c r="K23" i="2"/>
  <c r="M23" i="2"/>
  <c r="O23" i="2"/>
  <c r="E24" i="2"/>
  <c r="G24" i="2"/>
  <c r="I24" i="2"/>
  <c r="K24" i="2"/>
  <c r="M24" i="2"/>
  <c r="O24" i="2"/>
  <c r="C8" i="2" l="1"/>
  <c r="D8" i="2"/>
  <c r="F8" i="2"/>
  <c r="H8" i="2"/>
  <c r="J8" i="2"/>
  <c r="L8" i="2"/>
  <c r="N8" i="2"/>
  <c r="P8" i="2"/>
  <c r="T8" i="2"/>
  <c r="U8" i="2" s="1"/>
  <c r="V8" i="2"/>
  <c r="W8" i="2" s="1"/>
  <c r="E8" i="2" l="1"/>
  <c r="I8" i="2"/>
  <c r="K8" i="2"/>
  <c r="Q8" i="2"/>
  <c r="O8" i="2"/>
  <c r="M8" i="2"/>
  <c r="S8" i="2"/>
  <c r="G8" i="2"/>
  <c r="H33" i="1"/>
  <c r="G34" i="1"/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13" i="1"/>
  <c r="H14" i="1"/>
  <c r="G13" i="1"/>
  <c r="H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4" i="1"/>
  <c r="G15" i="1"/>
</calcChain>
</file>

<file path=xl/sharedStrings.xml><?xml version="1.0" encoding="utf-8"?>
<sst xmlns="http://schemas.openxmlformats.org/spreadsheetml/2006/main" count="88" uniqueCount="57">
  <si>
    <t>Lata</t>
  </si>
  <si>
    <t>Województwo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</si>
  <si>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</si>
  <si>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</si>
  <si>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</si>
  <si>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</si>
  <si>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</si>
  <si>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</si>
  <si>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</si>
  <si>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</si>
  <si>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</si>
  <si>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Razem</t>
  </si>
  <si>
    <t>w tym zatrudnione osoby niepełnosprawne według stopnia niepełnosprawności</t>
  </si>
  <si>
    <t>SPIS TABEL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</si>
  <si>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</si>
  <si>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</si>
  <si>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</si>
  <si>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</si>
  <si>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</si>
  <si>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</si>
  <si>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</si>
  <si>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</si>
  <si>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</si>
  <si>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</si>
  <si>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</si>
  <si>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</si>
  <si>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</si>
  <si>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</si>
  <si>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</si>
  <si>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</si>
  <si>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</si>
  <si>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</si>
  <si>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</si>
  <si>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</si>
  <si>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</si>
  <si>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</si>
  <si>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</si>
  <si>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</si>
  <si>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</si>
  <si>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</si>
  <si>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</si>
  <si>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w etatach</t>
  </si>
  <si>
    <t>w tym osób niepełnosprawnych</t>
  </si>
  <si>
    <t>Udział osób niepełnosprawnych w zatrudnieniu ogółem w etatach</t>
  </si>
  <si>
    <t>Liczba zakładów aktywności  zawodowej</t>
  </si>
  <si>
    <t>Liczba zatrudnionych osób niepełnosprawnych przypadająca na jeden zaz</t>
  </si>
  <si>
    <t>Tablica 2. Zatrudnienie i jego struktura w zakładach aktywności zawodowej</t>
  </si>
  <si>
    <t>Tablica 2. Zatrudnienie i jego struktura w zakładach aktywnosci zawodowej</t>
  </si>
  <si>
    <t>Liczba
ZAZ</t>
  </si>
  <si>
    <t>6/4</t>
  </si>
  <si>
    <t>4/3</t>
  </si>
  <si>
    <t>grudzień 2020</t>
  </si>
  <si>
    <t>grudzień 2021</t>
  </si>
  <si>
    <t>Tablica 1. Liczba zakładów aktywności zawodowej i liczba osób niepełnosprawnych zatrudnionych w tych zakładach w latach 1992-2023.</t>
  </si>
  <si>
    <t>według stanu na koniec czerwca 2023 r.</t>
  </si>
  <si>
    <t xml:space="preserve">Źródło: sprawozdania wojewodów INF-ZPCh ZAZ w I półroczu 2023 r. </t>
  </si>
  <si>
    <t>Tablica 1. Liczba zakładów aktywności zawodowej i liczba osób niepełnosprawnych zatrudnionych w tych zakładach w latach 1992-2023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</si>
</sst>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mmm\ yyyy"/>
  </numFmts>
  <fonts count="17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3" fontId="0" fillId="0" borderId="0" xfId="0" applyNumberFormat="1" applyAlignment="1">
      <alignment horizontal="right"/>
    </xf>
    <xf numFmtId="0" fontId="7" fillId="0" borderId="0" xfId="0" applyFont="1"/>
    <xf numFmtId="0" fontId="0" fillId="3" borderId="0" xfId="0" applyFill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3" fontId="9" fillId="2" borderId="5" xfId="0" applyNumberFormat="1" applyFont="1" applyFill="1" applyBorder="1"/>
    <xf numFmtId="3" fontId="8" fillId="0" borderId="0" xfId="0" applyNumberFormat="1" applyFont="1" applyBorder="1"/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9" fillId="0" borderId="0" xfId="0" applyFont="1" applyBorder="1"/>
    <xf numFmtId="3" fontId="9" fillId="0" borderId="5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8" fillId="5" borderId="5" xfId="0" applyNumberFormat="1" applyFont="1" applyFill="1" applyBorder="1"/>
    <xf numFmtId="0" fontId="10" fillId="0" borderId="0" xfId="0" applyFont="1"/>
    <xf numFmtId="0" fontId="11" fillId="0" borderId="0" xfId="1"/>
    <xf numFmtId="165" fontId="4" fillId="0" borderId="5" xfId="0" applyNumberFormat="1" applyFont="1" applyFill="1" applyBorder="1"/>
    <xf numFmtId="49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165" fontId="5" fillId="0" borderId="5" xfId="0" applyNumberFormat="1" applyFont="1" applyFill="1" applyBorder="1"/>
    <xf numFmtId="0" fontId="12" fillId="0" borderId="4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/>
    <xf numFmtId="0" fontId="12" fillId="0" borderId="12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/>
    <xf numFmtId="165" fontId="5" fillId="0" borderId="6" xfId="0" applyNumberFormat="1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4" fillId="0" borderId="12" xfId="0" applyNumberFormat="1" applyFont="1" applyFill="1" applyBorder="1"/>
    <xf numFmtId="165" fontId="5" fillId="0" borderId="12" xfId="0" applyNumberFormat="1" applyFont="1" applyFill="1" applyBorder="1"/>
    <xf numFmtId="49" fontId="12" fillId="2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/>
    <xf numFmtId="3" fontId="9" fillId="0" borderId="10" xfId="0" applyNumberFormat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/>
    <xf numFmtId="166" fontId="5" fillId="0" borderId="5" xfId="0" applyNumberFormat="1" applyFont="1" applyFill="1" applyBorder="1"/>
    <xf numFmtId="3" fontId="8" fillId="0" borderId="5" xfId="0" applyNumberFormat="1" applyFont="1" applyFill="1" applyBorder="1"/>
    <xf numFmtId="164" fontId="8" fillId="0" borderId="5" xfId="0" applyNumberFormat="1" applyFont="1" applyFill="1" applyBorder="1"/>
    <xf numFmtId="1" fontId="8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3" fontId="4" fillId="4" borderId="10" xfId="0" applyNumberFormat="1" applyFont="1" applyFill="1" applyBorder="1"/>
    <xf numFmtId="3" fontId="9" fillId="4" borderId="10" xfId="0" applyNumberFormat="1" applyFont="1" applyFill="1" applyBorder="1"/>
    <xf numFmtId="3" fontId="4" fillId="6" borderId="11" xfId="0" applyNumberFormat="1" applyFont="1" applyFill="1" applyBorder="1"/>
    <xf numFmtId="3" fontId="9" fillId="6" borderId="11" xfId="0" applyNumberFormat="1" applyFont="1" applyFill="1" applyBorder="1"/>
    <xf numFmtId="3" fontId="4" fillId="7" borderId="11" xfId="0" applyNumberFormat="1" applyFont="1" applyFill="1" applyBorder="1"/>
    <xf numFmtId="3" fontId="9" fillId="7" borderId="11" xfId="0" applyNumberFormat="1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Fill="1" applyBorder="1"/>
    <xf numFmtId="49" fontId="7" fillId="0" borderId="5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/>
    <xf numFmtId="3" fontId="8" fillId="5" borderId="6" xfId="0" applyNumberFormat="1" applyFont="1" applyFill="1" applyBorder="1"/>
    <xf numFmtId="0" fontId="12" fillId="0" borderId="6" xfId="0" applyFont="1" applyFill="1" applyBorder="1" applyAlignment="1">
      <alignment horizontal="center" vertical="center"/>
    </xf>
    <xf numFmtId="17" fontId="9" fillId="0" borderId="5" xfId="0" quotePrefix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7" borderId="1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4" sqref="A4"/>
    </sheetView>
  </sheetViews>
  <sheetFormatPr defaultRowHeight="14.25"/>
  <sheetData>
    <row r="1" spans="1:1" ht="15">
      <c r="A1" s="28" t="s">
        <v>13</v>
      </c>
    </row>
    <row r="3" spans="1:1">
      <c r="A3" s="29" t="s">
        <v>56</v>
      </c>
    </row>
    <row r="4" spans="1:1">
      <c r="A4" s="29" t="s">
        <v>47</v>
      </c>
    </row>
    <row r="5" spans="1:1">
      <c r="A5" s="29"/>
    </row>
  </sheetData>
  <hyperlinks>
    <hyperlink ref="A3" location="'Tab. 1'!A1" display="Tablica 1. Liczba zakładów pracy chronionej i liczba osób niepełnosprawnych zatrudnionych w tych zakładach w latach 1992-2019" xr:uid="{00000000-0004-0000-0000-000000000000}"/>
    <hyperlink ref="A4" location="Tab.2!A1" display="Tablica 2. Zatrudnienie w zakładach pracy chronionej według stanu na koniec czerwca 2019 r.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zoomScale="55" zoomScaleNormal="55" zoomScaleSheetLayoutView="70" workbookViewId="0">
      <selection activeCell="C15" sqref="C15"/>
    </sheetView>
  </sheetViews>
  <sheetFormatPr defaultRowHeight="14.25"/>
  <cols>
    <col min="1" max="1" width="23" customWidth="1"/>
    <col min="2" max="2" width="15" bestFit="1" customWidth="1"/>
    <col min="3" max="3" width="18.25" style="17" customWidth="1"/>
    <col min="4" max="4" width="16.375" customWidth="1"/>
    <col min="5" max="5" width="23.875" style="17" customWidth="1"/>
    <col min="6" max="6" width="21.5" style="17" customWidth="1"/>
    <col min="7" max="7" width="22.25" style="17" customWidth="1"/>
    <col min="8" max="8" width="28.125" customWidth="1"/>
    <col min="9" max="11" width="9" style="17"/>
  </cols>
  <sheetData>
    <row r="1" spans="1:11" ht="24" customHeight="1">
      <c r="A1" s="86" t="s">
        <v>53</v>
      </c>
      <c r="B1" s="86"/>
      <c r="C1" s="86"/>
      <c r="D1" s="86"/>
      <c r="E1" s="86"/>
      <c r="F1" s="86"/>
      <c r="G1" s="86"/>
      <c r="H1" s="86"/>
      <c r="I1" s="73"/>
      <c r="J1" s="73"/>
      <c r="K1" s="73"/>
    </row>
    <row r="2" spans="1:11" ht="22.5" customHeight="1">
      <c r="A2" s="87" t="s">
        <v>54</v>
      </c>
      <c r="B2" s="87"/>
      <c r="C2" s="87"/>
      <c r="D2" s="87"/>
      <c r="E2" s="87"/>
      <c r="F2" s="87"/>
      <c r="G2" s="87"/>
      <c r="H2" s="87"/>
    </row>
    <row r="3" spans="1:11" ht="108.75" customHeight="1">
      <c r="A3" s="88" t="s">
        <v>0</v>
      </c>
      <c r="B3" s="88" t="s">
        <v>44</v>
      </c>
      <c r="C3" s="90" t="s">
        <v>10</v>
      </c>
      <c r="D3" s="91"/>
      <c r="E3" s="92" t="s">
        <v>42</v>
      </c>
      <c r="F3" s="93"/>
      <c r="G3" s="55" t="s">
        <v>43</v>
      </c>
      <c r="H3" s="7" t="s">
        <v>45</v>
      </c>
    </row>
    <row r="4" spans="1:11" ht="20.100000000000001" customHeight="1">
      <c r="A4" s="89"/>
      <c r="B4" s="89"/>
      <c r="C4" s="74" t="s">
        <v>16</v>
      </c>
      <c r="D4" s="71" t="s">
        <v>41</v>
      </c>
      <c r="E4" s="74" t="s">
        <v>16</v>
      </c>
      <c r="F4" s="76" t="s">
        <v>41</v>
      </c>
      <c r="G4" s="77" t="s">
        <v>17</v>
      </c>
      <c r="H4" s="70" t="s">
        <v>16</v>
      </c>
    </row>
    <row r="5" spans="1:11" ht="20.100000000000001" customHeight="1">
      <c r="A5" s="53">
        <v>1</v>
      </c>
      <c r="B5" s="53">
        <v>2</v>
      </c>
      <c r="C5" s="54">
        <v>3</v>
      </c>
      <c r="D5" s="53">
        <v>4</v>
      </c>
      <c r="E5" s="54">
        <v>5</v>
      </c>
      <c r="F5" s="54">
        <v>6</v>
      </c>
      <c r="G5" s="81" t="s">
        <v>49</v>
      </c>
      <c r="H5" s="53">
        <v>7</v>
      </c>
    </row>
    <row r="6" spans="1:11" ht="20.100000000000001" customHeight="1">
      <c r="A6" s="57">
        <v>45107</v>
      </c>
      <c r="B6" s="58">
        <v>135</v>
      </c>
      <c r="C6" s="56">
        <v>8773.2429999999986</v>
      </c>
      <c r="D6" s="56">
        <v>6073.7530000000015</v>
      </c>
      <c r="E6" s="27">
        <v>6747.78</v>
      </c>
      <c r="F6" s="56">
        <v>4180.5039999999999</v>
      </c>
      <c r="G6" s="59">
        <f t="shared" ref="G6:G12" si="0">(F6/D6*100)</f>
        <v>68.829009016336343</v>
      </c>
      <c r="H6" s="60">
        <f t="shared" ref="H6:H12" si="1">(E6/B6)</f>
        <v>49.983555555555554</v>
      </c>
    </row>
    <row r="7" spans="1:11" ht="20.100000000000001" customHeight="1">
      <c r="A7" s="57">
        <v>44926</v>
      </c>
      <c r="B7" s="58">
        <v>135</v>
      </c>
      <c r="C7" s="56">
        <v>8645.7819999999992</v>
      </c>
      <c r="D7" s="56">
        <v>6266.880000000001</v>
      </c>
      <c r="E7" s="27">
        <v>6625.5509999999995</v>
      </c>
      <c r="F7" s="56">
        <v>4380.0039999999999</v>
      </c>
      <c r="G7" s="59">
        <f t="shared" si="0"/>
        <v>69.891301572712408</v>
      </c>
      <c r="H7" s="60">
        <f t="shared" si="1"/>
        <v>49.078155555555554</v>
      </c>
    </row>
    <row r="8" spans="1:11" ht="20.100000000000001" customHeight="1">
      <c r="A8" s="57">
        <v>44742</v>
      </c>
      <c r="B8" s="58">
        <v>133</v>
      </c>
      <c r="C8" s="56">
        <v>8373.7840000000015</v>
      </c>
      <c r="D8" s="56">
        <v>5850.8550000000005</v>
      </c>
      <c r="E8" s="27">
        <v>6417.4630000000006</v>
      </c>
      <c r="F8" s="56">
        <v>4025.5480000000002</v>
      </c>
      <c r="G8" s="59">
        <f t="shared" si="0"/>
        <v>68.802730541091861</v>
      </c>
      <c r="H8" s="60">
        <f t="shared" si="1"/>
        <v>48.251601503759403</v>
      </c>
    </row>
    <row r="9" spans="1:11" ht="20.100000000000001" customHeight="1">
      <c r="A9" s="85" t="s">
        <v>52</v>
      </c>
      <c r="B9" s="58">
        <v>134</v>
      </c>
      <c r="C9" s="56">
        <v>8203.49</v>
      </c>
      <c r="D9" s="56">
        <v>5720.7749999999996</v>
      </c>
      <c r="E9" s="27">
        <v>6282.027000000001</v>
      </c>
      <c r="F9" s="56">
        <v>3911.0160000000001</v>
      </c>
      <c r="G9" s="59">
        <f t="shared" si="0"/>
        <v>68.36514283466839</v>
      </c>
      <c r="H9" s="60">
        <f t="shared" si="1"/>
        <v>46.880798507462693</v>
      </c>
    </row>
    <row r="10" spans="1:11" ht="20.100000000000001" customHeight="1">
      <c r="A10" s="57">
        <v>44377</v>
      </c>
      <c r="B10" s="58">
        <v>126</v>
      </c>
      <c r="C10" s="56">
        <v>7735.3189999999995</v>
      </c>
      <c r="D10" s="56">
        <v>5399.0010000000002</v>
      </c>
      <c r="E10" s="27">
        <v>5920.7139999999999</v>
      </c>
      <c r="F10" s="56">
        <v>3696.9259999999995</v>
      </c>
      <c r="G10" s="59">
        <f t="shared" si="0"/>
        <v>68.474260330753765</v>
      </c>
      <c r="H10" s="60">
        <f t="shared" si="1"/>
        <v>46.989793650793651</v>
      </c>
    </row>
    <row r="11" spans="1:11" ht="20.100000000000001" customHeight="1">
      <c r="A11" s="85" t="s">
        <v>51</v>
      </c>
      <c r="B11" s="58">
        <v>127</v>
      </c>
      <c r="C11" s="56">
        <v>7588</v>
      </c>
      <c r="D11" s="56">
        <v>5065</v>
      </c>
      <c r="E11" s="27">
        <v>5820</v>
      </c>
      <c r="F11" s="56">
        <v>3459</v>
      </c>
      <c r="G11" s="59">
        <f t="shared" si="0"/>
        <v>68.292201382033568</v>
      </c>
      <c r="H11" s="60">
        <f t="shared" si="1"/>
        <v>45.826771653543304</v>
      </c>
    </row>
    <row r="12" spans="1:11" ht="21.75" customHeight="1">
      <c r="A12" s="57">
        <v>43983</v>
      </c>
      <c r="B12" s="58">
        <v>123</v>
      </c>
      <c r="C12" s="56">
        <v>7050.63</v>
      </c>
      <c r="D12" s="56">
        <v>5022.9269999999997</v>
      </c>
      <c r="E12" s="27">
        <v>5354.4220000000005</v>
      </c>
      <c r="F12" s="56">
        <v>3368.8310000000006</v>
      </c>
      <c r="G12" s="59">
        <f t="shared" si="0"/>
        <v>67.069081433992579</v>
      </c>
      <c r="H12" s="60">
        <f t="shared" si="1"/>
        <v>43.531886178861789</v>
      </c>
    </row>
    <row r="13" spans="1:11" s="17" customFormat="1" ht="30" customHeight="1">
      <c r="A13" s="57">
        <v>43800</v>
      </c>
      <c r="B13" s="58">
        <v>124</v>
      </c>
      <c r="C13" s="56">
        <v>7197.1003999999994</v>
      </c>
      <c r="D13" s="56">
        <v>5070.1586000000007</v>
      </c>
      <c r="E13" s="27">
        <v>5491.893</v>
      </c>
      <c r="F13" s="56">
        <v>3473.3109999999997</v>
      </c>
      <c r="G13" s="59">
        <f t="shared" ref="G13" si="2">(F13/D13*100)</f>
        <v>68.504977339367628</v>
      </c>
      <c r="H13" s="60">
        <f t="shared" ref="H13:H14" si="3">(E13/B13)</f>
        <v>44.289459677419352</v>
      </c>
    </row>
    <row r="14" spans="1:11" ht="30" customHeight="1">
      <c r="A14" s="57">
        <v>43617</v>
      </c>
      <c r="B14" s="58">
        <v>118</v>
      </c>
      <c r="C14" s="56">
        <v>6926.9096999999992</v>
      </c>
      <c r="D14" s="56">
        <v>4876.4903000000004</v>
      </c>
      <c r="E14" s="27">
        <v>5253.4329999999991</v>
      </c>
      <c r="F14" s="56">
        <v>3321.9869999999996</v>
      </c>
      <c r="G14" s="59">
        <f>(F14/D14*100)</f>
        <v>68.122497854655833</v>
      </c>
      <c r="H14" s="60">
        <f t="shared" si="3"/>
        <v>44.520618644067788</v>
      </c>
    </row>
    <row r="15" spans="1:11" s="17" customFormat="1" ht="30" customHeight="1">
      <c r="A15" s="57">
        <v>43435</v>
      </c>
      <c r="B15" s="23">
        <v>116</v>
      </c>
      <c r="C15" s="62">
        <v>6663.4699999999993</v>
      </c>
      <c r="D15" s="62">
        <v>4662</v>
      </c>
      <c r="E15" s="72">
        <v>5068.76</v>
      </c>
      <c r="F15" s="62">
        <v>3175</v>
      </c>
      <c r="G15" s="59">
        <f>(F15/D15*100)</f>
        <v>68.103818103818099</v>
      </c>
      <c r="H15" s="60">
        <f>(E15/B15)</f>
        <v>43.696206896551729</v>
      </c>
    </row>
    <row r="16" spans="1:11" s="17" customFormat="1" ht="30" customHeight="1">
      <c r="A16" s="57">
        <v>43252</v>
      </c>
      <c r="B16" s="23">
        <v>109</v>
      </c>
      <c r="C16" s="61">
        <v>5993.7240000000002</v>
      </c>
      <c r="D16" s="61">
        <v>4153</v>
      </c>
      <c r="E16" s="72">
        <v>4558.3530000000001</v>
      </c>
      <c r="F16" s="62">
        <v>2846</v>
      </c>
      <c r="G16" s="59">
        <f t="shared" ref="G16:G32" si="4">(F16/D16*100)</f>
        <v>68.528774379966279</v>
      </c>
      <c r="H16" s="60">
        <f t="shared" ref="H16:H34" si="5">(E16/B16)</f>
        <v>41.819752293577984</v>
      </c>
    </row>
    <row r="17" spans="1:12" s="17" customFormat="1" ht="30" customHeight="1">
      <c r="A17" s="57">
        <v>43100</v>
      </c>
      <c r="B17" s="23">
        <v>106</v>
      </c>
      <c r="C17" s="61">
        <v>5925.503999999999</v>
      </c>
      <c r="D17" s="61">
        <v>4156</v>
      </c>
      <c r="E17" s="72">
        <v>4505.165</v>
      </c>
      <c r="F17" s="62">
        <v>2823</v>
      </c>
      <c r="G17" s="59">
        <f t="shared" si="4"/>
        <v>67.925890279114526</v>
      </c>
      <c r="H17" s="60">
        <f t="shared" si="5"/>
        <v>42.501556603773587</v>
      </c>
    </row>
    <row r="18" spans="1:12" s="17" customFormat="1" ht="30" customHeight="1">
      <c r="A18" s="57">
        <v>42916</v>
      </c>
      <c r="B18" s="23">
        <v>106</v>
      </c>
      <c r="C18" s="61">
        <v>5865.3070000000007</v>
      </c>
      <c r="D18" s="61">
        <v>4105</v>
      </c>
      <c r="E18" s="72">
        <v>4457.2070000000003</v>
      </c>
      <c r="F18" s="62">
        <v>2797</v>
      </c>
      <c r="G18" s="59">
        <f t="shared" si="4"/>
        <v>68.13641900121803</v>
      </c>
      <c r="H18" s="60">
        <f t="shared" si="5"/>
        <v>42.049122641509435</v>
      </c>
    </row>
    <row r="19" spans="1:12" s="17" customFormat="1" ht="30" customHeight="1">
      <c r="A19" s="57">
        <v>42734</v>
      </c>
      <c r="B19" s="23">
        <v>103</v>
      </c>
      <c r="C19" s="62">
        <v>5673</v>
      </c>
      <c r="D19" s="62">
        <v>3983</v>
      </c>
      <c r="E19" s="72">
        <v>4284</v>
      </c>
      <c r="F19" s="62">
        <v>2703</v>
      </c>
      <c r="G19" s="59">
        <f t="shared" si="4"/>
        <v>67.863419533015318</v>
      </c>
      <c r="H19" s="60">
        <f t="shared" si="5"/>
        <v>41.592233009708735</v>
      </c>
    </row>
    <row r="20" spans="1:12" s="17" customFormat="1" ht="30" customHeight="1">
      <c r="A20" s="57">
        <v>42551</v>
      </c>
      <c r="B20" s="23">
        <v>100</v>
      </c>
      <c r="C20" s="61">
        <v>5396</v>
      </c>
      <c r="D20" s="61">
        <v>3835</v>
      </c>
      <c r="E20" s="72">
        <v>4085</v>
      </c>
      <c r="F20" s="62">
        <v>2604</v>
      </c>
      <c r="G20" s="59">
        <f t="shared" si="4"/>
        <v>67.900912646675366</v>
      </c>
      <c r="H20" s="60">
        <f t="shared" si="5"/>
        <v>40.85</v>
      </c>
    </row>
    <row r="21" spans="1:12" s="17" customFormat="1" ht="30" customHeight="1">
      <c r="A21" s="57">
        <v>42353</v>
      </c>
      <c r="B21" s="23">
        <v>97</v>
      </c>
      <c r="C21" s="61">
        <v>5237</v>
      </c>
      <c r="D21" s="61">
        <v>3718</v>
      </c>
      <c r="E21" s="72">
        <v>3977</v>
      </c>
      <c r="F21" s="62">
        <v>2544</v>
      </c>
      <c r="G21" s="59">
        <f t="shared" si="4"/>
        <v>68.423883808499198</v>
      </c>
      <c r="H21" s="60">
        <f t="shared" si="5"/>
        <v>41</v>
      </c>
    </row>
    <row r="22" spans="1:12" s="17" customFormat="1" ht="30" customHeight="1">
      <c r="A22" s="57">
        <v>42167</v>
      </c>
      <c r="B22" s="23">
        <v>92</v>
      </c>
      <c r="C22" s="61">
        <v>4986</v>
      </c>
      <c r="D22" s="61">
        <v>3526</v>
      </c>
      <c r="E22" s="72">
        <v>3773</v>
      </c>
      <c r="F22" s="61">
        <v>2398</v>
      </c>
      <c r="G22" s="59">
        <f t="shared" si="4"/>
        <v>68.009075439591598</v>
      </c>
      <c r="H22" s="60">
        <f t="shared" si="5"/>
        <v>41.010869565217391</v>
      </c>
    </row>
    <row r="23" spans="1:12" s="17" customFormat="1" ht="30" customHeight="1">
      <c r="A23" s="57">
        <v>41985</v>
      </c>
      <c r="B23" s="23">
        <v>89</v>
      </c>
      <c r="C23" s="61">
        <v>4802</v>
      </c>
      <c r="D23" s="61">
        <v>3372</v>
      </c>
      <c r="E23" s="72">
        <v>3590</v>
      </c>
      <c r="F23" s="62">
        <v>2255</v>
      </c>
      <c r="G23" s="59">
        <f t="shared" si="4"/>
        <v>66.874258600237241</v>
      </c>
      <c r="H23" s="60">
        <f t="shared" si="5"/>
        <v>40.337078651685395</v>
      </c>
    </row>
    <row r="24" spans="1:12" s="17" customFormat="1" ht="30" customHeight="1">
      <c r="A24" s="57">
        <v>41802</v>
      </c>
      <c r="B24" s="23">
        <v>78</v>
      </c>
      <c r="C24" s="61">
        <v>4234</v>
      </c>
      <c r="D24" s="61">
        <v>2947</v>
      </c>
      <c r="E24" s="72">
        <v>3123</v>
      </c>
      <c r="F24" s="61">
        <v>1940</v>
      </c>
      <c r="G24" s="59">
        <f t="shared" si="4"/>
        <v>65.8296572785884</v>
      </c>
      <c r="H24" s="60">
        <f t="shared" si="5"/>
        <v>40.03846153846154</v>
      </c>
    </row>
    <row r="25" spans="1:12" s="17" customFormat="1" ht="30" customHeight="1">
      <c r="A25" s="57">
        <v>41620</v>
      </c>
      <c r="B25" s="23">
        <v>77</v>
      </c>
      <c r="C25" s="61">
        <v>4094</v>
      </c>
      <c r="D25" s="61">
        <v>2798</v>
      </c>
      <c r="E25" s="72">
        <v>3067</v>
      </c>
      <c r="F25" s="62">
        <v>1869</v>
      </c>
      <c r="G25" s="59">
        <f t="shared" si="4"/>
        <v>66.797712651894216</v>
      </c>
      <c r="H25" s="60">
        <f t="shared" si="5"/>
        <v>39.831168831168831</v>
      </c>
    </row>
    <row r="26" spans="1:12" s="17" customFormat="1" ht="30" customHeight="1">
      <c r="A26" s="57">
        <v>41437</v>
      </c>
      <c r="B26" s="23">
        <v>69</v>
      </c>
      <c r="C26" s="61">
        <v>3552.51</v>
      </c>
      <c r="D26" s="61">
        <v>2528</v>
      </c>
      <c r="E26" s="72">
        <v>2655.47</v>
      </c>
      <c r="F26" s="62">
        <v>1691</v>
      </c>
      <c r="G26" s="59">
        <f t="shared" si="4"/>
        <v>66.890822784810126</v>
      </c>
      <c r="H26" s="60">
        <f t="shared" si="5"/>
        <v>38.485072463768113</v>
      </c>
    </row>
    <row r="27" spans="1:12" s="17" customFormat="1" ht="30" customHeight="1">
      <c r="A27" s="57">
        <v>41255</v>
      </c>
      <c r="B27" s="23">
        <v>69</v>
      </c>
      <c r="C27" s="61">
        <v>3524</v>
      </c>
      <c r="D27" s="61">
        <v>2423</v>
      </c>
      <c r="E27" s="72">
        <v>2651</v>
      </c>
      <c r="F27" s="62">
        <v>1627</v>
      </c>
      <c r="G27" s="59">
        <f t="shared" si="4"/>
        <v>67.148163433759805</v>
      </c>
      <c r="H27" s="60">
        <f t="shared" si="5"/>
        <v>38.420289855072461</v>
      </c>
      <c r="L27" s="63"/>
    </row>
    <row r="28" spans="1:12" s="17" customFormat="1" ht="30" customHeight="1">
      <c r="A28" s="57">
        <v>41072</v>
      </c>
      <c r="B28" s="23">
        <v>68</v>
      </c>
      <c r="C28" s="61">
        <v>3452</v>
      </c>
      <c r="D28" s="61">
        <v>2413.79</v>
      </c>
      <c r="E28" s="72">
        <v>2602</v>
      </c>
      <c r="F28" s="62">
        <v>1624.17</v>
      </c>
      <c r="G28" s="59">
        <f t="shared" si="4"/>
        <v>67.287129369166337</v>
      </c>
      <c r="H28" s="60">
        <f t="shared" si="5"/>
        <v>38.264705882352942</v>
      </c>
    </row>
    <row r="29" spans="1:12" s="17" customFormat="1" ht="30" customHeight="1">
      <c r="A29" s="57">
        <v>40888</v>
      </c>
      <c r="B29" s="23">
        <v>65</v>
      </c>
      <c r="C29" s="61">
        <v>3364</v>
      </c>
      <c r="D29" s="61">
        <v>2399</v>
      </c>
      <c r="E29" s="72">
        <v>2548</v>
      </c>
      <c r="F29" s="62">
        <v>1630</v>
      </c>
      <c r="G29" s="59">
        <f t="shared" si="4"/>
        <v>67.944977073780748</v>
      </c>
      <c r="H29" s="60">
        <f t="shared" si="5"/>
        <v>39.200000000000003</v>
      </c>
    </row>
    <row r="30" spans="1:12" s="17" customFormat="1" ht="30" customHeight="1">
      <c r="A30" s="57">
        <v>40705</v>
      </c>
      <c r="B30" s="23">
        <v>63</v>
      </c>
      <c r="C30" s="61">
        <v>3204</v>
      </c>
      <c r="D30" s="61">
        <v>2889</v>
      </c>
      <c r="E30" s="72">
        <v>2407</v>
      </c>
      <c r="F30" s="62">
        <v>1547</v>
      </c>
      <c r="G30" s="59">
        <f t="shared" si="4"/>
        <v>53.547940463828311</v>
      </c>
      <c r="H30" s="60">
        <f t="shared" si="5"/>
        <v>38.206349206349209</v>
      </c>
    </row>
    <row r="31" spans="1:12" s="17" customFormat="1" ht="30" customHeight="1">
      <c r="A31" s="57">
        <v>40522</v>
      </c>
      <c r="B31" s="23">
        <v>61</v>
      </c>
      <c r="C31" s="62">
        <v>2977</v>
      </c>
      <c r="D31" s="62">
        <v>2114</v>
      </c>
      <c r="E31" s="72">
        <v>2300</v>
      </c>
      <c r="F31" s="62">
        <v>1414</v>
      </c>
      <c r="G31" s="59">
        <f t="shared" si="4"/>
        <v>66.88741721854305</v>
      </c>
      <c r="H31" s="60">
        <f t="shared" si="5"/>
        <v>37.704918032786885</v>
      </c>
    </row>
    <row r="32" spans="1:12" s="17" customFormat="1" ht="30" customHeight="1">
      <c r="A32" s="57">
        <v>40339</v>
      </c>
      <c r="B32" s="23">
        <v>61</v>
      </c>
      <c r="C32" s="62">
        <v>2976</v>
      </c>
      <c r="D32" s="62">
        <v>2176</v>
      </c>
      <c r="E32" s="72">
        <v>2226</v>
      </c>
      <c r="F32" s="62">
        <v>1477</v>
      </c>
      <c r="G32" s="59">
        <f t="shared" si="4"/>
        <v>67.876838235294116</v>
      </c>
      <c r="H32" s="60">
        <f t="shared" si="5"/>
        <v>36.491803278688522</v>
      </c>
    </row>
    <row r="33" spans="1:8" s="17" customFormat="1" ht="30" customHeight="1">
      <c r="A33" s="57">
        <v>40178</v>
      </c>
      <c r="B33" s="23">
        <v>61</v>
      </c>
      <c r="C33" s="62">
        <v>2956</v>
      </c>
      <c r="D33" s="62">
        <v>2170</v>
      </c>
      <c r="E33" s="72">
        <v>2207</v>
      </c>
      <c r="F33" s="62">
        <v>1485</v>
      </c>
      <c r="G33" s="59">
        <f>(F33/D33*100)</f>
        <v>68.433179723502306</v>
      </c>
      <c r="H33" s="60">
        <f>(E33/B33)</f>
        <v>36.180327868852459</v>
      </c>
    </row>
    <row r="34" spans="1:8" s="17" customFormat="1" ht="30" customHeight="1">
      <c r="A34" s="57">
        <v>39994</v>
      </c>
      <c r="B34" s="23">
        <v>61</v>
      </c>
      <c r="C34" s="62">
        <v>2740</v>
      </c>
      <c r="D34" s="62">
        <v>1934</v>
      </c>
      <c r="E34" s="72">
        <v>2039</v>
      </c>
      <c r="F34" s="62">
        <v>1304</v>
      </c>
      <c r="G34" s="59">
        <f>(F34/D34*100)</f>
        <v>67.425025853154082</v>
      </c>
      <c r="H34" s="60">
        <f t="shared" si="5"/>
        <v>33.42622950819672</v>
      </c>
    </row>
    <row r="35" spans="1:8" ht="15">
      <c r="A35" s="5"/>
      <c r="B35" s="5"/>
      <c r="C35" s="75"/>
      <c r="D35" s="5"/>
      <c r="E35" s="75"/>
      <c r="F35" s="75"/>
      <c r="G35" s="75"/>
      <c r="H35" s="5"/>
    </row>
    <row r="36" spans="1:8" ht="15">
      <c r="A36" s="5"/>
      <c r="B36" s="5"/>
      <c r="C36" s="75"/>
      <c r="D36" s="5"/>
      <c r="E36" s="75"/>
      <c r="F36" s="75"/>
      <c r="G36" s="75"/>
      <c r="H36" s="5"/>
    </row>
    <row r="37" spans="1:8" ht="15">
      <c r="A37" s="5"/>
      <c r="B37" s="5"/>
      <c r="C37" s="75"/>
      <c r="D37" s="5"/>
      <c r="E37" s="75"/>
      <c r="F37" s="75"/>
      <c r="G37" s="75"/>
      <c r="H37" s="5"/>
    </row>
  </sheetData>
  <sortState xmlns:xlrd2="http://schemas.microsoft.com/office/spreadsheetml/2017/richdata2" ref="A4:I54">
    <sortCondition descending="1" ref="A4:A54"/>
  </sortState>
  <mergeCells count="6">
    <mergeCell ref="A1:H1"/>
    <mergeCell ref="A2:H2"/>
    <mergeCell ref="B3:B4"/>
    <mergeCell ref="A3:A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726"/>
  <sheetViews>
    <sheetView tabSelected="1" topLeftCell="L1" zoomScale="55" zoomScaleNormal="55" zoomScaleSheetLayoutView="75" workbookViewId="0">
      <selection activeCell="U17" sqref="U17"/>
    </sheetView>
  </sheetViews>
  <sheetFormatPr defaultRowHeight="14.25"/>
  <cols>
    <col min="1" max="1" width="34.5" customWidth="1"/>
    <col min="2" max="2" width="14.625" style="6" customWidth="1"/>
    <col min="3" max="3" width="17.125" customWidth="1"/>
    <col min="4" max="4" width="20.5" customWidth="1"/>
    <col min="5" max="5" width="14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1" spans="1:51" ht="32.25" customHeight="1">
      <c r="A1" s="99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51" ht="30.75" customHeight="1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51" ht="30.75" customHeight="1">
      <c r="A3" s="105" t="s">
        <v>1</v>
      </c>
      <c r="B3" s="96" t="s">
        <v>48</v>
      </c>
      <c r="C3" s="118" t="s">
        <v>10</v>
      </c>
      <c r="D3" s="102" t="s">
        <v>12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2"/>
    </row>
    <row r="4" spans="1:51" ht="26.25" customHeight="1">
      <c r="A4" s="97"/>
      <c r="B4" s="97"/>
      <c r="C4" s="91"/>
      <c r="D4" s="122" t="s">
        <v>11</v>
      </c>
      <c r="E4" s="123"/>
      <c r="F4" s="107" t="s">
        <v>2</v>
      </c>
      <c r="G4" s="108"/>
      <c r="H4" s="108"/>
      <c r="I4" s="108"/>
      <c r="J4" s="108"/>
      <c r="K4" s="109"/>
      <c r="L4" s="110" t="s">
        <v>3</v>
      </c>
      <c r="M4" s="111"/>
      <c r="N4" s="111"/>
      <c r="O4" s="111"/>
      <c r="P4" s="111"/>
      <c r="Q4" s="112"/>
      <c r="R4" s="103" t="s">
        <v>4</v>
      </c>
      <c r="S4" s="104"/>
      <c r="T4" s="104"/>
      <c r="U4" s="104"/>
      <c r="V4" s="104"/>
      <c r="W4" s="104"/>
      <c r="X4" s="2"/>
    </row>
    <row r="5" spans="1:51" ht="51.75" customHeight="1">
      <c r="A5" s="97"/>
      <c r="B5" s="97"/>
      <c r="C5" s="119"/>
      <c r="D5" s="122"/>
      <c r="E5" s="123"/>
      <c r="F5" s="100" t="s">
        <v>5</v>
      </c>
      <c r="G5" s="101"/>
      <c r="H5" s="105" t="s">
        <v>6</v>
      </c>
      <c r="I5" s="105"/>
      <c r="J5" s="95" t="s">
        <v>7</v>
      </c>
      <c r="K5" s="106"/>
      <c r="L5" s="113" t="s">
        <v>5</v>
      </c>
      <c r="M5" s="114"/>
      <c r="N5" s="95" t="s">
        <v>6</v>
      </c>
      <c r="O5" s="95"/>
      <c r="P5" s="95" t="s">
        <v>7</v>
      </c>
      <c r="Q5" s="106"/>
      <c r="R5" s="120" t="s">
        <v>5</v>
      </c>
      <c r="S5" s="121"/>
      <c r="T5" s="94" t="s">
        <v>6</v>
      </c>
      <c r="U5" s="94"/>
      <c r="V5" s="95" t="s">
        <v>7</v>
      </c>
      <c r="W5" s="95"/>
      <c r="X5" s="4"/>
    </row>
    <row r="6" spans="1:51" s="34" customFormat="1" ht="31.5" customHeight="1">
      <c r="A6" s="98"/>
      <c r="B6" s="98"/>
      <c r="C6" s="116" t="s">
        <v>16</v>
      </c>
      <c r="D6" s="117"/>
      <c r="E6" s="84" t="s">
        <v>17</v>
      </c>
      <c r="F6" s="44" t="s">
        <v>16</v>
      </c>
      <c r="G6" s="32" t="s">
        <v>17</v>
      </c>
      <c r="H6" s="32" t="s">
        <v>16</v>
      </c>
      <c r="I6" s="32" t="s">
        <v>17</v>
      </c>
      <c r="J6" s="36" t="s">
        <v>16</v>
      </c>
      <c r="K6" s="45" t="s">
        <v>17</v>
      </c>
      <c r="L6" s="44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9" t="s">
        <v>17</v>
      </c>
      <c r="R6" s="44" t="s">
        <v>16</v>
      </c>
      <c r="S6" s="32" t="s">
        <v>17</v>
      </c>
      <c r="T6" s="32" t="s">
        <v>16</v>
      </c>
      <c r="U6" s="32" t="s">
        <v>17</v>
      </c>
      <c r="V6" s="32" t="s">
        <v>16</v>
      </c>
      <c r="W6" s="32" t="s">
        <v>17</v>
      </c>
      <c r="X6" s="33"/>
    </row>
    <row r="7" spans="1:51" ht="27" customHeight="1">
      <c r="A7" s="31">
        <v>1</v>
      </c>
      <c r="B7" s="31">
        <v>2</v>
      </c>
      <c r="C7" s="31">
        <v>3</v>
      </c>
      <c r="D7" s="37">
        <v>4</v>
      </c>
      <c r="E7" s="41" t="s">
        <v>50</v>
      </c>
      <c r="F7" s="48">
        <v>5</v>
      </c>
      <c r="G7" s="31" t="s">
        <v>14</v>
      </c>
      <c r="H7" s="31">
        <v>7</v>
      </c>
      <c r="I7" s="31" t="s">
        <v>15</v>
      </c>
      <c r="J7" s="31">
        <v>8</v>
      </c>
      <c r="K7" s="37" t="s">
        <v>18</v>
      </c>
      <c r="L7" s="40">
        <v>9</v>
      </c>
      <c r="M7" s="31" t="s">
        <v>19</v>
      </c>
      <c r="N7" s="31">
        <v>10</v>
      </c>
      <c r="O7" s="31" t="s">
        <v>20</v>
      </c>
      <c r="P7" s="31">
        <v>11</v>
      </c>
      <c r="Q7" s="41" t="s">
        <v>21</v>
      </c>
      <c r="R7" s="40">
        <v>12</v>
      </c>
      <c r="S7" s="31" t="s">
        <v>22</v>
      </c>
      <c r="T7" s="31">
        <v>13</v>
      </c>
      <c r="U7" s="31" t="s">
        <v>23</v>
      </c>
      <c r="V7" s="31">
        <v>14</v>
      </c>
      <c r="W7" s="31" t="s">
        <v>24</v>
      </c>
      <c r="X7" s="4"/>
    </row>
    <row r="8" spans="1:51" s="17" customFormat="1" ht="27.75" customHeight="1">
      <c r="A8" s="23" t="s">
        <v>8</v>
      </c>
      <c r="B8" s="24">
        <f>SUM(B9:B24)</f>
        <v>135</v>
      </c>
      <c r="C8" s="49">
        <f>SUM(C9:C24)</f>
        <v>8773.2429999999986</v>
      </c>
      <c r="D8" s="82">
        <f>SUM(D9:D24)</f>
        <v>6747.78</v>
      </c>
      <c r="E8" s="46">
        <f>D8/C8*100</f>
        <v>76.913177943435514</v>
      </c>
      <c r="F8" s="64">
        <f>SUM(F9:F24)</f>
        <v>3884.4530000000004</v>
      </c>
      <c r="G8" s="30">
        <f>F8/D8*100</f>
        <v>57.566384796184835</v>
      </c>
      <c r="H8" s="24">
        <f>SUM(H9:H24)</f>
        <v>1672.9560000000001</v>
      </c>
      <c r="I8" s="30">
        <f>H8/F8*100</f>
        <v>43.067994386854465</v>
      </c>
      <c r="J8" s="24">
        <f>SUM(J9:J24)</f>
        <v>440</v>
      </c>
      <c r="K8" s="42">
        <f>J8/F8*100</f>
        <v>11.327206172915465</v>
      </c>
      <c r="L8" s="66">
        <f>SUM(L9:L24)</f>
        <v>2827.3270000000002</v>
      </c>
      <c r="M8" s="30">
        <f>L8/D8*100</f>
        <v>41.900106405365918</v>
      </c>
      <c r="N8" s="24">
        <f>SUM(N9:N24)</f>
        <v>2655.9399999999996</v>
      </c>
      <c r="O8" s="30">
        <f>N8/L8*100</f>
        <v>93.938196749084895</v>
      </c>
      <c r="P8" s="24">
        <f>SUM(P9:P24)</f>
        <v>2</v>
      </c>
      <c r="Q8" s="46">
        <f>P8/L8*100</f>
        <v>7.0738191938887862E-2</v>
      </c>
      <c r="R8" s="68">
        <f>SUM(R9:R24)</f>
        <v>33</v>
      </c>
      <c r="S8" s="30">
        <f>R8/D8*100</f>
        <v>0.48904973191182877</v>
      </c>
      <c r="T8" s="24">
        <f>SUM(T9:T24)</f>
        <v>1</v>
      </c>
      <c r="U8" s="30">
        <f>IF(R8&gt;0,T8/R8*100,0)</f>
        <v>3.0303030303030303</v>
      </c>
      <c r="V8" s="24">
        <f>SUM(V9:V24)</f>
        <v>0</v>
      </c>
      <c r="W8" s="30">
        <f>IF(R8&gt;0,V8/R8*100,0)</f>
        <v>0</v>
      </c>
      <c r="X8" s="25"/>
      <c r="Y8" s="25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20.100000000000001" customHeight="1">
      <c r="A9" s="51" t="s">
        <v>25</v>
      </c>
      <c r="B9" s="22">
        <v>8</v>
      </c>
      <c r="C9" s="50">
        <v>464</v>
      </c>
      <c r="D9" s="83">
        <v>364</v>
      </c>
      <c r="E9" s="47">
        <f>D9/C9*100</f>
        <v>78.448275862068968</v>
      </c>
      <c r="F9" s="65">
        <v>243</v>
      </c>
      <c r="G9" s="35">
        <f t="shared" ref="G9:G24" si="0">F9/D9*100</f>
        <v>66.758241758241752</v>
      </c>
      <c r="H9" s="22">
        <v>106</v>
      </c>
      <c r="I9" s="35">
        <f t="shared" ref="I9:I24" si="1">H9/F9*100</f>
        <v>43.621399176954732</v>
      </c>
      <c r="J9" s="22">
        <v>15</v>
      </c>
      <c r="K9" s="43">
        <f t="shared" ref="K9:K24" si="2">J9/F9*100</f>
        <v>6.1728395061728394</v>
      </c>
      <c r="L9" s="67">
        <v>121</v>
      </c>
      <c r="M9" s="35">
        <f t="shared" ref="M9:M24" si="3">L9/D9*100</f>
        <v>33.241758241758241</v>
      </c>
      <c r="N9" s="22">
        <v>114</v>
      </c>
      <c r="O9" s="35">
        <f t="shared" ref="O9:O24" si="4">N9/L9*100</f>
        <v>94.214876033057848</v>
      </c>
      <c r="P9" s="22">
        <v>0</v>
      </c>
      <c r="Q9" s="47">
        <f t="shared" ref="Q9:Q24" si="5">P9/L9*100</f>
        <v>0</v>
      </c>
      <c r="R9" s="69">
        <v>0</v>
      </c>
      <c r="S9" s="35">
        <f t="shared" ref="S9:S24" si="6">R9/D9*100</f>
        <v>0</v>
      </c>
      <c r="T9" s="13">
        <v>0</v>
      </c>
      <c r="U9" s="35">
        <f t="shared" ref="U9:U24" si="7">IF(R9&gt;0,T9/R9*100,0)</f>
        <v>0</v>
      </c>
      <c r="V9" s="13">
        <v>0</v>
      </c>
      <c r="W9" s="35">
        <f t="shared" ref="W9:W24" si="8">IF(R9&gt;0,V9/R9*100,0)</f>
        <v>0</v>
      </c>
      <c r="X9" s="16"/>
      <c r="Y9" s="2"/>
    </row>
    <row r="10" spans="1:51" ht="20.100000000000001" customHeight="1">
      <c r="A10" s="52" t="s">
        <v>26</v>
      </c>
      <c r="B10" s="22">
        <v>9</v>
      </c>
      <c r="C10" s="50">
        <v>564</v>
      </c>
      <c r="D10" s="83">
        <v>439.9</v>
      </c>
      <c r="E10" s="47">
        <f t="shared" ref="E10:E24" si="9">D10/C10*100</f>
        <v>77.996453900709213</v>
      </c>
      <c r="F10" s="65">
        <v>234.9</v>
      </c>
      <c r="G10" s="35">
        <f t="shared" si="0"/>
        <v>53.398499659013424</v>
      </c>
      <c r="H10" s="22">
        <v>88</v>
      </c>
      <c r="I10" s="35">
        <f t="shared" si="1"/>
        <v>37.462750106428267</v>
      </c>
      <c r="J10" s="22">
        <v>17</v>
      </c>
      <c r="K10" s="43">
        <f t="shared" si="2"/>
        <v>7.2371221796509149</v>
      </c>
      <c r="L10" s="67">
        <v>203</v>
      </c>
      <c r="M10" s="35">
        <f t="shared" si="3"/>
        <v>46.146851557172084</v>
      </c>
      <c r="N10" s="22">
        <v>200</v>
      </c>
      <c r="O10" s="35">
        <f t="shared" si="4"/>
        <v>98.522167487684726</v>
      </c>
      <c r="P10" s="22">
        <v>0</v>
      </c>
      <c r="Q10" s="47">
        <f t="shared" si="5"/>
        <v>0</v>
      </c>
      <c r="R10" s="69">
        <v>2</v>
      </c>
      <c r="S10" s="35">
        <f t="shared" si="6"/>
        <v>0.45464878381450335</v>
      </c>
      <c r="T10" s="13">
        <v>0</v>
      </c>
      <c r="U10" s="35">
        <f t="shared" si="7"/>
        <v>0</v>
      </c>
      <c r="V10" s="13">
        <v>0</v>
      </c>
      <c r="W10" s="35">
        <f t="shared" si="8"/>
        <v>0</v>
      </c>
      <c r="X10" s="2"/>
      <c r="Y10" s="2"/>
    </row>
    <row r="11" spans="1:51" ht="20.100000000000001" customHeight="1">
      <c r="A11" s="51" t="s">
        <v>27</v>
      </c>
      <c r="B11" s="22">
        <v>9</v>
      </c>
      <c r="C11" s="50">
        <v>461.91</v>
      </c>
      <c r="D11" s="83">
        <v>351.88</v>
      </c>
      <c r="E11" s="47">
        <f t="shared" si="9"/>
        <v>76.179342296118293</v>
      </c>
      <c r="F11" s="65">
        <v>198.88</v>
      </c>
      <c r="G11" s="35">
        <f t="shared" si="0"/>
        <v>56.519267932249626</v>
      </c>
      <c r="H11" s="22">
        <v>85</v>
      </c>
      <c r="I11" s="35">
        <f t="shared" si="1"/>
        <v>42.739340305711984</v>
      </c>
      <c r="J11" s="22">
        <v>27</v>
      </c>
      <c r="K11" s="43">
        <f t="shared" si="2"/>
        <v>13.576025744167339</v>
      </c>
      <c r="L11" s="67">
        <v>151</v>
      </c>
      <c r="M11" s="35">
        <f t="shared" si="3"/>
        <v>42.912356485165397</v>
      </c>
      <c r="N11" s="22">
        <v>127</v>
      </c>
      <c r="O11" s="35">
        <f t="shared" si="4"/>
        <v>84.105960264900659</v>
      </c>
      <c r="P11" s="22">
        <v>0</v>
      </c>
      <c r="Q11" s="47">
        <f t="shared" si="5"/>
        <v>0</v>
      </c>
      <c r="R11" s="69">
        <v>2</v>
      </c>
      <c r="S11" s="35">
        <f t="shared" si="6"/>
        <v>0.56837558258497212</v>
      </c>
      <c r="T11" s="13">
        <v>0</v>
      </c>
      <c r="U11" s="35">
        <f t="shared" si="7"/>
        <v>0</v>
      </c>
      <c r="V11" s="13">
        <v>0</v>
      </c>
      <c r="W11" s="35">
        <f t="shared" si="8"/>
        <v>0</v>
      </c>
      <c r="X11" s="2"/>
      <c r="Y11" s="2"/>
    </row>
    <row r="12" spans="1:51" ht="20.100000000000001" customHeight="1">
      <c r="A12" s="51" t="s">
        <v>28</v>
      </c>
      <c r="B12" s="22">
        <v>2</v>
      </c>
      <c r="C12" s="50">
        <v>57</v>
      </c>
      <c r="D12" s="83">
        <v>42</v>
      </c>
      <c r="E12" s="47">
        <f t="shared" si="9"/>
        <v>73.68421052631578</v>
      </c>
      <c r="F12" s="65">
        <v>24</v>
      </c>
      <c r="G12" s="35">
        <f t="shared" si="0"/>
        <v>57.142857142857139</v>
      </c>
      <c r="H12" s="22">
        <v>13</v>
      </c>
      <c r="I12" s="35">
        <f t="shared" si="1"/>
        <v>54.166666666666664</v>
      </c>
      <c r="J12" s="22">
        <v>1</v>
      </c>
      <c r="K12" s="43">
        <f t="shared" si="2"/>
        <v>4.1666666666666661</v>
      </c>
      <c r="L12" s="67">
        <v>18</v>
      </c>
      <c r="M12" s="35">
        <f t="shared" si="3"/>
        <v>42.857142857142854</v>
      </c>
      <c r="N12" s="22">
        <v>17</v>
      </c>
      <c r="O12" s="35">
        <f t="shared" si="4"/>
        <v>94.444444444444443</v>
      </c>
      <c r="P12" s="22">
        <v>0</v>
      </c>
      <c r="Q12" s="47">
        <f t="shared" si="5"/>
        <v>0</v>
      </c>
      <c r="R12" s="69">
        <v>0</v>
      </c>
      <c r="S12" s="35">
        <f t="shared" si="6"/>
        <v>0</v>
      </c>
      <c r="T12" s="13">
        <v>0</v>
      </c>
      <c r="U12" s="35">
        <f t="shared" si="7"/>
        <v>0</v>
      </c>
      <c r="V12" s="13">
        <v>0</v>
      </c>
      <c r="W12" s="35">
        <f t="shared" si="8"/>
        <v>0</v>
      </c>
      <c r="X12" s="16"/>
      <c r="Y12" s="2"/>
    </row>
    <row r="13" spans="1:51" ht="20.100000000000001" customHeight="1">
      <c r="A13" s="51" t="s">
        <v>29</v>
      </c>
      <c r="B13" s="22">
        <v>8</v>
      </c>
      <c r="C13" s="50">
        <v>441.96</v>
      </c>
      <c r="D13" s="83">
        <v>339</v>
      </c>
      <c r="E13" s="47">
        <f t="shared" si="9"/>
        <v>76.703774097203365</v>
      </c>
      <c r="F13" s="65">
        <v>206</v>
      </c>
      <c r="G13" s="35">
        <f t="shared" si="0"/>
        <v>60.766961651917406</v>
      </c>
      <c r="H13" s="22">
        <v>112</v>
      </c>
      <c r="I13" s="35">
        <f t="shared" si="1"/>
        <v>54.368932038834949</v>
      </c>
      <c r="J13" s="22">
        <v>13</v>
      </c>
      <c r="K13" s="43">
        <f t="shared" si="2"/>
        <v>6.3106796116504853</v>
      </c>
      <c r="L13" s="67">
        <v>133</v>
      </c>
      <c r="M13" s="35">
        <f t="shared" si="3"/>
        <v>39.233038348082594</v>
      </c>
      <c r="N13" s="22">
        <v>133</v>
      </c>
      <c r="O13" s="35">
        <f t="shared" si="4"/>
        <v>100</v>
      </c>
      <c r="P13" s="22">
        <v>0</v>
      </c>
      <c r="Q13" s="47">
        <f t="shared" si="5"/>
        <v>0</v>
      </c>
      <c r="R13" s="69">
        <v>0</v>
      </c>
      <c r="S13" s="35">
        <f t="shared" si="6"/>
        <v>0</v>
      </c>
      <c r="T13" s="13">
        <v>0</v>
      </c>
      <c r="U13" s="35">
        <f t="shared" si="7"/>
        <v>0</v>
      </c>
      <c r="V13" s="13">
        <v>0</v>
      </c>
      <c r="W13" s="35">
        <f t="shared" si="8"/>
        <v>0</v>
      </c>
      <c r="X13" s="2"/>
      <c r="Y13" s="2"/>
    </row>
    <row r="14" spans="1:51" ht="20.100000000000001" customHeight="1">
      <c r="A14" s="51" t="s">
        <v>30</v>
      </c>
      <c r="B14" s="22">
        <v>13</v>
      </c>
      <c r="C14" s="50">
        <v>729.42000000000007</v>
      </c>
      <c r="D14" s="83">
        <v>582.05999999999995</v>
      </c>
      <c r="E14" s="47">
        <f t="shared" si="9"/>
        <v>79.797647445915914</v>
      </c>
      <c r="F14" s="65">
        <v>325.06</v>
      </c>
      <c r="G14" s="35">
        <f t="shared" si="0"/>
        <v>55.846476308284373</v>
      </c>
      <c r="H14" s="22">
        <v>128.06</v>
      </c>
      <c r="I14" s="35">
        <f t="shared" si="1"/>
        <v>39.395803851596625</v>
      </c>
      <c r="J14" s="22">
        <v>54</v>
      </c>
      <c r="K14" s="43">
        <f t="shared" si="2"/>
        <v>16.612317725958285</v>
      </c>
      <c r="L14" s="67">
        <v>246</v>
      </c>
      <c r="M14" s="35">
        <f t="shared" si="3"/>
        <v>42.263684156272554</v>
      </c>
      <c r="N14" s="22">
        <v>233</v>
      </c>
      <c r="O14" s="35">
        <f t="shared" si="4"/>
        <v>94.715447154471548</v>
      </c>
      <c r="P14" s="22">
        <v>0</v>
      </c>
      <c r="Q14" s="47">
        <f t="shared" si="5"/>
        <v>0</v>
      </c>
      <c r="R14" s="69">
        <v>11</v>
      </c>
      <c r="S14" s="35">
        <f t="shared" si="6"/>
        <v>1.8898395354430817</v>
      </c>
      <c r="T14" s="13">
        <v>0</v>
      </c>
      <c r="U14" s="35">
        <f t="shared" si="7"/>
        <v>0</v>
      </c>
      <c r="V14" s="13">
        <v>0</v>
      </c>
      <c r="W14" s="35">
        <f t="shared" si="8"/>
        <v>0</v>
      </c>
      <c r="X14" s="16"/>
      <c r="Y14" s="2"/>
    </row>
    <row r="15" spans="1:51" ht="20.100000000000001" customHeight="1">
      <c r="A15" s="51" t="s">
        <v>31</v>
      </c>
      <c r="B15" s="22">
        <v>10</v>
      </c>
      <c r="C15" s="50">
        <v>435.63</v>
      </c>
      <c r="D15" s="83">
        <v>328.64</v>
      </c>
      <c r="E15" s="47">
        <f t="shared" si="9"/>
        <v>75.44016711429424</v>
      </c>
      <c r="F15" s="65">
        <v>196.97</v>
      </c>
      <c r="G15" s="35">
        <f t="shared" si="0"/>
        <v>59.934883154819865</v>
      </c>
      <c r="H15" s="22">
        <v>69</v>
      </c>
      <c r="I15" s="35">
        <f t="shared" si="1"/>
        <v>35.030715337361016</v>
      </c>
      <c r="J15" s="22">
        <v>35</v>
      </c>
      <c r="K15" s="43">
        <f t="shared" si="2"/>
        <v>17.769203431994722</v>
      </c>
      <c r="L15" s="67">
        <v>131.67000000000002</v>
      </c>
      <c r="M15" s="35">
        <f t="shared" si="3"/>
        <v>40.065116845180142</v>
      </c>
      <c r="N15" s="22">
        <v>122.67</v>
      </c>
      <c r="O15" s="35">
        <f t="shared" si="4"/>
        <v>93.164730006835256</v>
      </c>
      <c r="P15" s="22">
        <v>0</v>
      </c>
      <c r="Q15" s="47">
        <f t="shared" si="5"/>
        <v>0</v>
      </c>
      <c r="R15" s="69">
        <v>0</v>
      </c>
      <c r="S15" s="35">
        <f t="shared" si="6"/>
        <v>0</v>
      </c>
      <c r="T15" s="13">
        <v>0</v>
      </c>
      <c r="U15" s="35">
        <f t="shared" si="7"/>
        <v>0</v>
      </c>
      <c r="V15" s="13">
        <v>0</v>
      </c>
      <c r="W15" s="35">
        <f t="shared" si="8"/>
        <v>0</v>
      </c>
      <c r="X15" s="2"/>
      <c r="Y15" s="2"/>
    </row>
    <row r="16" spans="1:51" ht="20.100000000000001" customHeight="1">
      <c r="A16" s="51" t="s">
        <v>32</v>
      </c>
      <c r="B16" s="22">
        <v>5</v>
      </c>
      <c r="C16" s="50">
        <v>397</v>
      </c>
      <c r="D16" s="83">
        <v>339</v>
      </c>
      <c r="E16" s="47">
        <f t="shared" si="9"/>
        <v>85.390428211586894</v>
      </c>
      <c r="F16" s="65">
        <v>196.5</v>
      </c>
      <c r="G16" s="35">
        <f t="shared" si="0"/>
        <v>57.964601769911503</v>
      </c>
      <c r="H16" s="22">
        <v>56.5</v>
      </c>
      <c r="I16" s="35">
        <f t="shared" si="1"/>
        <v>28.753180661577609</v>
      </c>
      <c r="J16" s="22">
        <v>37</v>
      </c>
      <c r="K16" s="43">
        <f t="shared" si="2"/>
        <v>18.829516539440203</v>
      </c>
      <c r="L16" s="67">
        <v>139.5</v>
      </c>
      <c r="M16" s="35">
        <f t="shared" si="3"/>
        <v>41.150442477876105</v>
      </c>
      <c r="N16" s="22">
        <v>126.5</v>
      </c>
      <c r="O16" s="35">
        <f t="shared" si="4"/>
        <v>90.681003584229387</v>
      </c>
      <c r="P16" s="22">
        <v>0</v>
      </c>
      <c r="Q16" s="47">
        <f t="shared" si="5"/>
        <v>0</v>
      </c>
      <c r="R16" s="69">
        <v>2</v>
      </c>
      <c r="S16" s="35">
        <f t="shared" si="6"/>
        <v>0.58997050147492625</v>
      </c>
      <c r="T16" s="13">
        <v>0</v>
      </c>
      <c r="U16" s="35">
        <f t="shared" si="7"/>
        <v>0</v>
      </c>
      <c r="V16" s="13">
        <v>0</v>
      </c>
      <c r="W16" s="35">
        <f t="shared" si="8"/>
        <v>0</v>
      </c>
      <c r="X16" s="2"/>
      <c r="Y16" s="2"/>
    </row>
    <row r="17" spans="1:51" ht="20.100000000000001" customHeight="1">
      <c r="A17" s="51" t="s">
        <v>33</v>
      </c>
      <c r="B17" s="22">
        <v>12</v>
      </c>
      <c r="C17" s="50">
        <v>1208.8699999999999</v>
      </c>
      <c r="D17" s="83">
        <v>922</v>
      </c>
      <c r="E17" s="47">
        <f t="shared" si="9"/>
        <v>76.269574065035954</v>
      </c>
      <c r="F17" s="65">
        <v>511</v>
      </c>
      <c r="G17" s="35">
        <f t="shared" si="0"/>
        <v>55.422993492407812</v>
      </c>
      <c r="H17" s="22">
        <v>258</v>
      </c>
      <c r="I17" s="35">
        <f t="shared" si="1"/>
        <v>50.489236790606654</v>
      </c>
      <c r="J17" s="22">
        <v>38</v>
      </c>
      <c r="K17" s="43">
        <f t="shared" si="2"/>
        <v>7.4363992172211351</v>
      </c>
      <c r="L17" s="67">
        <v>404</v>
      </c>
      <c r="M17" s="35">
        <f t="shared" si="3"/>
        <v>43.817787418655094</v>
      </c>
      <c r="N17" s="22">
        <v>366</v>
      </c>
      <c r="O17" s="35">
        <f t="shared" si="4"/>
        <v>90.594059405940598</v>
      </c>
      <c r="P17" s="22">
        <v>0</v>
      </c>
      <c r="Q17" s="47">
        <f t="shared" si="5"/>
        <v>0</v>
      </c>
      <c r="R17" s="69">
        <v>7</v>
      </c>
      <c r="S17" s="35">
        <f t="shared" si="6"/>
        <v>0.75921908893709322</v>
      </c>
      <c r="T17" s="13">
        <v>1</v>
      </c>
      <c r="U17" s="61">
        <f t="shared" si="7"/>
        <v>14.285714285714285</v>
      </c>
      <c r="V17" s="13">
        <v>0</v>
      </c>
      <c r="W17" s="35">
        <f t="shared" si="8"/>
        <v>0</v>
      </c>
      <c r="X17" s="16"/>
      <c r="Y17" s="2"/>
    </row>
    <row r="18" spans="1:51" ht="20.100000000000001" customHeight="1">
      <c r="A18" s="51" t="s">
        <v>34</v>
      </c>
      <c r="B18" s="22">
        <v>8</v>
      </c>
      <c r="C18" s="50">
        <v>397.19</v>
      </c>
      <c r="D18" s="83">
        <v>300</v>
      </c>
      <c r="E18" s="47">
        <f t="shared" si="9"/>
        <v>75.530602482439136</v>
      </c>
      <c r="F18" s="65">
        <v>170.63</v>
      </c>
      <c r="G18" s="35">
        <f t="shared" si="0"/>
        <v>56.876666666666665</v>
      </c>
      <c r="H18" s="22">
        <v>63</v>
      </c>
      <c r="I18" s="35">
        <f t="shared" si="1"/>
        <v>36.921994959854658</v>
      </c>
      <c r="J18" s="22">
        <v>16</v>
      </c>
      <c r="K18" s="43">
        <f t="shared" si="2"/>
        <v>9.377014592978961</v>
      </c>
      <c r="L18" s="67">
        <v>129.37</v>
      </c>
      <c r="M18" s="35">
        <f t="shared" si="3"/>
        <v>43.123333333333335</v>
      </c>
      <c r="N18" s="22">
        <v>119.37</v>
      </c>
      <c r="O18" s="35">
        <f t="shared" si="4"/>
        <v>92.270232665996758</v>
      </c>
      <c r="P18" s="22">
        <v>0</v>
      </c>
      <c r="Q18" s="47">
        <f t="shared" si="5"/>
        <v>0</v>
      </c>
      <c r="R18" s="69">
        <v>0</v>
      </c>
      <c r="S18" s="35">
        <f t="shared" si="6"/>
        <v>0</v>
      </c>
      <c r="T18" s="13">
        <v>0</v>
      </c>
      <c r="U18" s="35">
        <f t="shared" si="7"/>
        <v>0</v>
      </c>
      <c r="V18" s="13">
        <v>0</v>
      </c>
      <c r="W18" s="35">
        <f t="shared" si="8"/>
        <v>0</v>
      </c>
      <c r="X18" s="2"/>
      <c r="Y18" s="2"/>
    </row>
    <row r="19" spans="1:51" ht="20.100000000000001" customHeight="1">
      <c r="A19" s="51" t="s">
        <v>35</v>
      </c>
      <c r="B19" s="22">
        <v>2</v>
      </c>
      <c r="C19" s="50">
        <v>153.65</v>
      </c>
      <c r="D19" s="83">
        <v>118.65</v>
      </c>
      <c r="E19" s="47">
        <f t="shared" si="9"/>
        <v>77.220956719817764</v>
      </c>
      <c r="F19" s="65">
        <v>62.65</v>
      </c>
      <c r="G19" s="35">
        <f t="shared" si="0"/>
        <v>52.802359882005902</v>
      </c>
      <c r="H19" s="22">
        <v>24</v>
      </c>
      <c r="I19" s="35">
        <f t="shared" si="1"/>
        <v>38.308060654429369</v>
      </c>
      <c r="J19" s="22">
        <v>10</v>
      </c>
      <c r="K19" s="43">
        <f t="shared" si="2"/>
        <v>15.96169193934557</v>
      </c>
      <c r="L19" s="67">
        <v>55</v>
      </c>
      <c r="M19" s="35">
        <f>L19/D19*100</f>
        <v>46.35482511588706</v>
      </c>
      <c r="N19" s="22">
        <v>51</v>
      </c>
      <c r="O19" s="35">
        <f>N19/L19*100</f>
        <v>92.72727272727272</v>
      </c>
      <c r="P19" s="22">
        <v>0</v>
      </c>
      <c r="Q19" s="47">
        <f t="shared" si="5"/>
        <v>0</v>
      </c>
      <c r="R19" s="69">
        <v>1</v>
      </c>
      <c r="S19" s="35">
        <f t="shared" si="6"/>
        <v>0.84281500210703753</v>
      </c>
      <c r="T19" s="13">
        <v>0</v>
      </c>
      <c r="U19" s="35">
        <f t="shared" si="7"/>
        <v>0</v>
      </c>
      <c r="V19" s="13">
        <v>0</v>
      </c>
      <c r="W19" s="35">
        <f t="shared" si="8"/>
        <v>0</v>
      </c>
      <c r="X19" s="2"/>
      <c r="Y19" s="2"/>
    </row>
    <row r="20" spans="1:51" ht="20.100000000000001" customHeight="1">
      <c r="A20" s="51" t="s">
        <v>36</v>
      </c>
      <c r="B20" s="22">
        <v>14</v>
      </c>
      <c r="C20" s="50">
        <v>951.62299999999982</v>
      </c>
      <c r="D20" s="83">
        <v>748.8599999999999</v>
      </c>
      <c r="E20" s="47">
        <f t="shared" si="9"/>
        <v>78.692927766563031</v>
      </c>
      <c r="F20" s="65">
        <v>443.93300000000005</v>
      </c>
      <c r="G20" s="35">
        <f t="shared" si="0"/>
        <v>59.281174051224539</v>
      </c>
      <c r="H20" s="22">
        <v>185.26600000000002</v>
      </c>
      <c r="I20" s="35">
        <f t="shared" si="1"/>
        <v>41.732874104876188</v>
      </c>
      <c r="J20" s="22">
        <v>50</v>
      </c>
      <c r="K20" s="43">
        <f t="shared" si="2"/>
        <v>11.262960852200669</v>
      </c>
      <c r="L20" s="67">
        <v>299.92700000000002</v>
      </c>
      <c r="M20" s="35">
        <f t="shared" si="3"/>
        <v>40.051144406164049</v>
      </c>
      <c r="N20" s="22">
        <v>283.96000000000004</v>
      </c>
      <c r="O20" s="35">
        <f t="shared" si="4"/>
        <v>94.676371250337581</v>
      </c>
      <c r="P20" s="22">
        <v>0</v>
      </c>
      <c r="Q20" s="47">
        <f t="shared" si="5"/>
        <v>0</v>
      </c>
      <c r="R20" s="69">
        <v>5</v>
      </c>
      <c r="S20" s="35">
        <f t="shared" si="6"/>
        <v>0.6676815426114362</v>
      </c>
      <c r="T20" s="13">
        <v>0</v>
      </c>
      <c r="U20" s="35">
        <f t="shared" si="7"/>
        <v>0</v>
      </c>
      <c r="V20" s="13">
        <v>0</v>
      </c>
      <c r="W20" s="35">
        <f t="shared" si="8"/>
        <v>0</v>
      </c>
      <c r="X20" s="2"/>
      <c r="Y20" s="2"/>
    </row>
    <row r="21" spans="1:51" s="17" customFormat="1" ht="20.100000000000001" customHeight="1">
      <c r="A21" s="51" t="s">
        <v>37</v>
      </c>
      <c r="B21" s="22">
        <v>7</v>
      </c>
      <c r="C21" s="50">
        <v>415.83</v>
      </c>
      <c r="D21" s="83">
        <v>319.82</v>
      </c>
      <c r="E21" s="47">
        <f t="shared" si="9"/>
        <v>76.911237765433</v>
      </c>
      <c r="F21" s="65">
        <v>192.08999999999997</v>
      </c>
      <c r="G21" s="35">
        <f t="shared" si="0"/>
        <v>60.06190982427615</v>
      </c>
      <c r="H21" s="22">
        <v>53.26</v>
      </c>
      <c r="I21" s="35">
        <f t="shared" si="1"/>
        <v>27.726586495913374</v>
      </c>
      <c r="J21" s="22">
        <v>33</v>
      </c>
      <c r="K21" s="43">
        <f t="shared" si="2"/>
        <v>17.179447134155868</v>
      </c>
      <c r="L21" s="67">
        <v>127.73</v>
      </c>
      <c r="M21" s="35">
        <f t="shared" si="3"/>
        <v>39.938090175723843</v>
      </c>
      <c r="N21" s="22">
        <v>108.57</v>
      </c>
      <c r="O21" s="35">
        <f t="shared" si="4"/>
        <v>84.999608549283636</v>
      </c>
      <c r="P21" s="22">
        <v>1</v>
      </c>
      <c r="Q21" s="47">
        <f>P21/L21*100</f>
        <v>0.78290143270962187</v>
      </c>
      <c r="R21" s="69">
        <v>0</v>
      </c>
      <c r="S21" s="35">
        <f t="shared" si="6"/>
        <v>0</v>
      </c>
      <c r="T21" s="13">
        <v>0</v>
      </c>
      <c r="U21" s="35">
        <f t="shared" si="7"/>
        <v>0</v>
      </c>
      <c r="V21" s="13">
        <v>0</v>
      </c>
      <c r="W21" s="35">
        <f t="shared" si="8"/>
        <v>0</v>
      </c>
      <c r="X21" s="2"/>
      <c r="Y21" s="2"/>
    </row>
    <row r="22" spans="1:51" ht="20.100000000000001" customHeight="1">
      <c r="A22" s="52" t="s">
        <v>38</v>
      </c>
      <c r="B22" s="22">
        <v>9</v>
      </c>
      <c r="C22" s="50">
        <v>419</v>
      </c>
      <c r="D22" s="83">
        <v>304</v>
      </c>
      <c r="E22" s="47">
        <f t="shared" si="9"/>
        <v>72.553699284009539</v>
      </c>
      <c r="F22" s="65">
        <v>167</v>
      </c>
      <c r="G22" s="35">
        <f t="shared" si="0"/>
        <v>54.934210526315788</v>
      </c>
      <c r="H22" s="22">
        <v>79</v>
      </c>
      <c r="I22" s="35">
        <f t="shared" si="1"/>
        <v>47.305389221556887</v>
      </c>
      <c r="J22" s="22">
        <v>35</v>
      </c>
      <c r="K22" s="43">
        <f t="shared" si="2"/>
        <v>20.958083832335326</v>
      </c>
      <c r="L22" s="67">
        <v>136</v>
      </c>
      <c r="M22" s="35">
        <f t="shared" si="3"/>
        <v>44.736842105263158</v>
      </c>
      <c r="N22" s="22">
        <v>131</v>
      </c>
      <c r="O22" s="35">
        <f t="shared" si="4"/>
        <v>96.32352941176471</v>
      </c>
      <c r="P22" s="22">
        <v>1</v>
      </c>
      <c r="Q22" s="47">
        <f t="shared" si="5"/>
        <v>0.73529411764705876</v>
      </c>
      <c r="R22" s="69">
        <v>1</v>
      </c>
      <c r="S22" s="35">
        <f t="shared" si="6"/>
        <v>0.3289473684210526</v>
      </c>
      <c r="T22" s="13">
        <v>0</v>
      </c>
      <c r="U22" s="35">
        <f t="shared" si="7"/>
        <v>0</v>
      </c>
      <c r="V22" s="13">
        <v>0</v>
      </c>
      <c r="W22" s="35">
        <f t="shared" si="8"/>
        <v>0</v>
      </c>
      <c r="X22" s="2"/>
      <c r="Y22" s="2"/>
    </row>
    <row r="23" spans="1:51" ht="20.100000000000001" customHeight="1">
      <c r="A23" s="51" t="s">
        <v>39</v>
      </c>
      <c r="B23" s="22">
        <v>9</v>
      </c>
      <c r="C23" s="50">
        <v>694.72</v>
      </c>
      <c r="D23" s="83">
        <v>526.97</v>
      </c>
      <c r="E23" s="47">
        <f t="shared" si="9"/>
        <v>75.853581298940583</v>
      </c>
      <c r="F23" s="65">
        <v>307.97000000000003</v>
      </c>
      <c r="G23" s="35">
        <f t="shared" si="0"/>
        <v>58.441657020323746</v>
      </c>
      <c r="H23" s="22">
        <v>121</v>
      </c>
      <c r="I23" s="35">
        <f t="shared" si="1"/>
        <v>39.289541189076857</v>
      </c>
      <c r="J23" s="22">
        <v>22</v>
      </c>
      <c r="K23" s="43">
        <f t="shared" si="2"/>
        <v>7.143552943468519</v>
      </c>
      <c r="L23" s="67">
        <v>217</v>
      </c>
      <c r="M23" s="35">
        <f t="shared" si="3"/>
        <v>41.178814733286522</v>
      </c>
      <c r="N23" s="22">
        <v>217</v>
      </c>
      <c r="O23" s="35">
        <f t="shared" si="4"/>
        <v>100</v>
      </c>
      <c r="P23" s="22">
        <v>0</v>
      </c>
      <c r="Q23" s="47">
        <f t="shared" si="5"/>
        <v>0</v>
      </c>
      <c r="R23" s="69">
        <v>2</v>
      </c>
      <c r="S23" s="35">
        <f t="shared" si="6"/>
        <v>0.37952824638973753</v>
      </c>
      <c r="T23" s="13">
        <v>0</v>
      </c>
      <c r="U23" s="35">
        <f t="shared" si="7"/>
        <v>0</v>
      </c>
      <c r="V23" s="13">
        <v>0</v>
      </c>
      <c r="W23" s="35">
        <f t="shared" si="8"/>
        <v>0</v>
      </c>
      <c r="X23" s="2"/>
      <c r="Y23" s="2"/>
    </row>
    <row r="24" spans="1:51" s="3" customFormat="1" ht="20.100000000000001" customHeight="1" thickBot="1">
      <c r="A24" s="52" t="s">
        <v>40</v>
      </c>
      <c r="B24" s="38">
        <v>10</v>
      </c>
      <c r="C24" s="22">
        <v>981.44</v>
      </c>
      <c r="D24" s="83">
        <v>721</v>
      </c>
      <c r="E24" s="47">
        <f t="shared" si="9"/>
        <v>73.463482230192369</v>
      </c>
      <c r="F24" s="65">
        <v>403.87</v>
      </c>
      <c r="G24" s="35">
        <f t="shared" si="0"/>
        <v>56.015256588072127</v>
      </c>
      <c r="H24" s="22">
        <v>231.87</v>
      </c>
      <c r="I24" s="35">
        <f t="shared" si="1"/>
        <v>57.412038527248868</v>
      </c>
      <c r="J24" s="22">
        <v>37</v>
      </c>
      <c r="K24" s="43">
        <f t="shared" si="2"/>
        <v>9.1613638051848376</v>
      </c>
      <c r="L24" s="67">
        <v>315.13</v>
      </c>
      <c r="M24" s="35">
        <f t="shared" si="3"/>
        <v>43.707350901525658</v>
      </c>
      <c r="N24" s="22">
        <v>305.87</v>
      </c>
      <c r="O24" s="35">
        <f t="shared" si="4"/>
        <v>97.061530162155307</v>
      </c>
      <c r="P24" s="22">
        <v>0</v>
      </c>
      <c r="Q24" s="47">
        <f t="shared" si="5"/>
        <v>0</v>
      </c>
      <c r="R24" s="69">
        <v>0</v>
      </c>
      <c r="S24" s="35">
        <f t="shared" si="6"/>
        <v>0</v>
      </c>
      <c r="T24" s="13">
        <v>0</v>
      </c>
      <c r="U24" s="35">
        <f t="shared" si="7"/>
        <v>0</v>
      </c>
      <c r="V24" s="13">
        <v>0</v>
      </c>
      <c r="W24" s="35">
        <f t="shared" si="8"/>
        <v>0</v>
      </c>
      <c r="X24" s="16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80" t="s">
        <v>55</v>
      </c>
      <c r="B25" s="78"/>
      <c r="C25" s="78"/>
      <c r="D25" s="78"/>
      <c r="E25" s="78"/>
      <c r="F25" s="9"/>
      <c r="G25" s="9"/>
      <c r="H25" s="14"/>
      <c r="I25" s="14"/>
      <c r="J25" s="14"/>
      <c r="K25" s="14"/>
      <c r="L25" s="10"/>
      <c r="M25" s="10"/>
      <c r="N25" s="8"/>
      <c r="O25" s="21"/>
      <c r="P25" s="9"/>
      <c r="Q25" s="9"/>
      <c r="R25" s="10"/>
      <c r="S25" s="10"/>
      <c r="T25" s="8"/>
      <c r="U25" s="21"/>
    </row>
    <row r="26" spans="1:51" ht="27" customHeight="1">
      <c r="A26" s="78" t="s">
        <v>9</v>
      </c>
      <c r="B26" s="79"/>
      <c r="C26" s="79"/>
      <c r="D26" s="79"/>
      <c r="E26" s="79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15"/>
      <c r="R26" s="12"/>
      <c r="S26" s="12"/>
      <c r="T26" s="11"/>
      <c r="U26" s="11"/>
    </row>
    <row r="27" spans="1:51">
      <c r="A27" s="18"/>
      <c r="B27" s="19"/>
      <c r="C27" s="17"/>
      <c r="D27" s="17"/>
      <c r="E27" s="17"/>
    </row>
    <row r="28" spans="1:51">
      <c r="A28" s="18"/>
      <c r="B28" s="19"/>
    </row>
    <row r="29" spans="1:51">
      <c r="A29" s="18"/>
      <c r="B29" s="19"/>
    </row>
    <row r="30" spans="1:51">
      <c r="A30" s="18"/>
      <c r="B30" s="19"/>
    </row>
    <row r="31" spans="1:51">
      <c r="A31" s="18"/>
      <c r="B31" s="19"/>
    </row>
    <row r="32" spans="1:51">
      <c r="A32" s="18"/>
      <c r="B32" s="19"/>
    </row>
    <row r="33" spans="1:2">
      <c r="A33" s="18"/>
      <c r="B33" s="19"/>
    </row>
    <row r="34" spans="1:2">
      <c r="A34" s="18"/>
      <c r="B34" s="19"/>
    </row>
    <row r="35" spans="1:2">
      <c r="A35" s="18"/>
      <c r="B35" s="19"/>
    </row>
    <row r="36" spans="1:2">
      <c r="A36" s="18"/>
      <c r="B36" s="19"/>
    </row>
    <row r="37" spans="1:2">
      <c r="A37" s="18"/>
      <c r="B37" s="19"/>
    </row>
    <row r="38" spans="1:2">
      <c r="A38" s="18"/>
      <c r="B38" s="19"/>
    </row>
    <row r="39" spans="1:2">
      <c r="A39" s="18"/>
      <c r="B39" s="20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</sheetData>
  <mergeCells count="20">
    <mergeCell ref="N5:O5"/>
    <mergeCell ref="P5:Q5"/>
    <mergeCell ref="R5:S5"/>
    <mergeCell ref="D4:E5"/>
    <mergeCell ref="T5:U5"/>
    <mergeCell ref="V5:W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6:D6"/>
    <mergeCell ref="C3:C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Spis tabel</vt:lpstr>
      <vt:lpstr>Tab. 1</vt:lpstr>
      <vt:lpstr>Tab.2</vt:lpstr>
      <vt:lpstr>'Tab. 1'!Obszar_wydruku</vt:lpstr>
      <vt:lpstr>Tab.2!Obszar_wydruku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BON</cp:lastModifiedBy>
  <cp:lastPrinted>2017-03-02T09:31:43Z</cp:lastPrinted>
  <dcterms:created xsi:type="dcterms:W3CDTF">2009-05-20T13:51:52Z</dcterms:created>
  <dcterms:modified xsi:type="dcterms:W3CDTF">2023-10-09T12:00:24Z</dcterms:modified>
</cp:coreProperties>
</file>