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 Sakowska\BON dane\INF-ZPCH-ZAZ\2023 II półrocze\"/>
    </mc:Choice>
  </mc:AlternateContent>
  <xr:revisionPtr revIDLastSave="0" documentId="8_{2A2EE49C-5D1F-4356-927F-2F8AB73589B2}" xr6:coauthVersionLast="47" xr6:coauthVersionMax="47" xr10:uidLastSave="{00000000-0000-0000-0000-000000000000}"/>
  <bookViews>
    <workbookView xWindow="10152" yWindow="648" windowWidth="12720" windowHeight="11700" activeTab="2" xr2:uid="{00000000-000D-0000-FFFF-FFFF00000000}"/>
  </bookViews>
  <sheets>
    <sheet name="Spis tabel" sheetId="7" r:id="rId1"/>
    <sheet name="Tab. 1" sheetId="1" r:id="rId2"/>
    <sheet name="Tab.2" sheetId="2" r:id="rId3"/>
  </sheets>
  <definedNames>
    <definedName name="_xlnm.Print_Area" localSheetId="1">'Tab. 1'!$A$1:$J$35</definedName>
    <definedName name="_xlnm.Print_Area" localSheetId="2">Tab.2!$A$1:$T$26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I9" i="2"/>
  <c r="K9" i="2"/>
  <c r="M9" i="2"/>
  <c r="O9" i="2"/>
  <c r="Q9" i="2"/>
  <c r="S9" i="2"/>
  <c r="U9" i="2"/>
  <c r="W9" i="2"/>
  <c r="H7" i="1"/>
  <c r="G7" i="1"/>
  <c r="E9" i="2"/>
  <c r="G9" i="2"/>
  <c r="G8" i="1"/>
  <c r="H8" i="1"/>
  <c r="B8" i="2"/>
  <c r="G9" i="1"/>
  <c r="H9" i="1"/>
  <c r="G10" i="1" l="1"/>
  <c r="H10" i="1"/>
  <c r="G11" i="1"/>
  <c r="H11" i="1"/>
  <c r="W24" i="2" l="1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H12" i="1" l="1"/>
  <c r="H13" i="1"/>
  <c r="G12" i="1"/>
  <c r="G13" i="1"/>
  <c r="R8" i="2" l="1"/>
  <c r="Q10" i="2"/>
  <c r="S10" i="2"/>
  <c r="Q11" i="2"/>
  <c r="S11" i="2"/>
  <c r="Q12" i="2"/>
  <c r="S12" i="2"/>
  <c r="Q13" i="2"/>
  <c r="S13" i="2"/>
  <c r="Q14" i="2"/>
  <c r="S14" i="2"/>
  <c r="Q15" i="2"/>
  <c r="S15" i="2"/>
  <c r="Q16" i="2"/>
  <c r="S16" i="2"/>
  <c r="Q17" i="2"/>
  <c r="S17" i="2"/>
  <c r="Q18" i="2"/>
  <c r="S18" i="2"/>
  <c r="Q19" i="2"/>
  <c r="S19" i="2"/>
  <c r="Q20" i="2"/>
  <c r="S20" i="2"/>
  <c r="Q21" i="2"/>
  <c r="S21" i="2"/>
  <c r="Q22" i="2"/>
  <c r="S22" i="2"/>
  <c r="Q23" i="2"/>
  <c r="S23" i="2"/>
  <c r="Q24" i="2"/>
  <c r="S24" i="2"/>
  <c r="E10" i="2"/>
  <c r="G10" i="2"/>
  <c r="I10" i="2"/>
  <c r="K10" i="2"/>
  <c r="M10" i="2"/>
  <c r="O10" i="2"/>
  <c r="E11" i="2"/>
  <c r="G11" i="2"/>
  <c r="I11" i="2"/>
  <c r="K11" i="2"/>
  <c r="M11" i="2"/>
  <c r="O11" i="2"/>
  <c r="E12" i="2"/>
  <c r="G12" i="2"/>
  <c r="I12" i="2"/>
  <c r="K12" i="2"/>
  <c r="M12" i="2"/>
  <c r="O12" i="2"/>
  <c r="E13" i="2"/>
  <c r="G13" i="2"/>
  <c r="I13" i="2"/>
  <c r="K13" i="2"/>
  <c r="M13" i="2"/>
  <c r="O13" i="2"/>
  <c r="E14" i="2"/>
  <c r="G14" i="2"/>
  <c r="I14" i="2"/>
  <c r="K14" i="2"/>
  <c r="M14" i="2"/>
  <c r="O14" i="2"/>
  <c r="E15" i="2"/>
  <c r="G15" i="2"/>
  <c r="I15" i="2"/>
  <c r="K15" i="2"/>
  <c r="M15" i="2"/>
  <c r="O15" i="2"/>
  <c r="E16" i="2"/>
  <c r="G16" i="2"/>
  <c r="I16" i="2"/>
  <c r="K16" i="2"/>
  <c r="M16" i="2"/>
  <c r="O16" i="2"/>
  <c r="E17" i="2"/>
  <c r="G17" i="2"/>
  <c r="I17" i="2"/>
  <c r="K17" i="2"/>
  <c r="M17" i="2"/>
  <c r="O17" i="2"/>
  <c r="E18" i="2"/>
  <c r="G18" i="2"/>
  <c r="I18" i="2"/>
  <c r="K18" i="2"/>
  <c r="M18" i="2"/>
  <c r="O18" i="2"/>
  <c r="E19" i="2"/>
  <c r="G19" i="2"/>
  <c r="I19" i="2"/>
  <c r="K19" i="2"/>
  <c r="M19" i="2"/>
  <c r="O19" i="2"/>
  <c r="E20" i="2"/>
  <c r="G20" i="2"/>
  <c r="I20" i="2"/>
  <c r="K20" i="2"/>
  <c r="M20" i="2"/>
  <c r="O20" i="2"/>
  <c r="E21" i="2"/>
  <c r="G21" i="2"/>
  <c r="I21" i="2"/>
  <c r="K21" i="2"/>
  <c r="M21" i="2"/>
  <c r="O21" i="2"/>
  <c r="E22" i="2"/>
  <c r="G22" i="2"/>
  <c r="I22" i="2"/>
  <c r="K22" i="2"/>
  <c r="M22" i="2"/>
  <c r="O22" i="2"/>
  <c r="E23" i="2"/>
  <c r="G23" i="2"/>
  <c r="I23" i="2"/>
  <c r="K23" i="2"/>
  <c r="M23" i="2"/>
  <c r="O23" i="2"/>
  <c r="E24" i="2"/>
  <c r="G24" i="2"/>
  <c r="I24" i="2"/>
  <c r="K24" i="2"/>
  <c r="M24" i="2"/>
  <c r="O24" i="2"/>
  <c r="C8" i="2" l="1"/>
  <c r="D8" i="2"/>
  <c r="F8" i="2"/>
  <c r="H8" i="2"/>
  <c r="J8" i="2"/>
  <c r="L8" i="2"/>
  <c r="N8" i="2"/>
  <c r="P8" i="2"/>
  <c r="T8" i="2"/>
  <c r="U8" i="2" s="1"/>
  <c r="V8" i="2"/>
  <c r="W8" i="2" s="1"/>
  <c r="E8" i="2" l="1"/>
  <c r="I8" i="2"/>
  <c r="K8" i="2"/>
  <c r="Q8" i="2"/>
  <c r="O8" i="2"/>
  <c r="M8" i="2"/>
  <c r="S8" i="2"/>
  <c r="G8" i="2"/>
  <c r="H34" i="1"/>
  <c r="G35" i="1"/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14" i="1"/>
  <c r="H15" i="1"/>
  <c r="G14" i="1"/>
  <c r="H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5" i="1"/>
  <c r="G16" i="1"/>
</calcChain>
</file>

<file path=xl/sharedStrings.xml><?xml version="1.0" encoding="utf-8"?>
<sst xmlns="http://schemas.openxmlformats.org/spreadsheetml/2006/main" count="88" uniqueCount="57">
  <si>
    <t>Lata</t>
  </si>
  <si>
    <t>Województwo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</si>
  <si>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</si>
  <si>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</si>
  <si>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</si>
  <si>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</si>
  <si>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</si>
  <si>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</si>
  <si>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</si>
  <si>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</si>
  <si>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</si>
  <si>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Razem</t>
  </si>
  <si>
    <t>w tym zatrudnione osoby niepełnosprawne według stopnia niepełnosprawności</t>
  </si>
  <si>
    <t>SPIS TABEL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</si>
  <si>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</si>
  <si>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</si>
  <si>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</si>
  <si>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</si>
  <si>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</si>
  <si>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</si>
  <si>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</si>
  <si>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</si>
  <si>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</si>
  <si>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</si>
  <si>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</si>
  <si>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</si>
  <si>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</si>
  <si>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</si>
  <si>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</si>
  <si>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</si>
  <si>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</si>
  <si>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</si>
  <si>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</si>
  <si>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</si>
  <si>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</si>
  <si>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</si>
  <si>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</si>
  <si>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</si>
  <si>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</si>
  <si>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</si>
  <si>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</si>
  <si>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w etatach</t>
  </si>
  <si>
    <t>w tym osób niepełnosprawnych</t>
  </si>
  <si>
    <t>Udział osób niepełnosprawnych w zatrudnieniu ogółem w etatach</t>
  </si>
  <si>
    <t>Liczba zakładów aktywności  zawodowej</t>
  </si>
  <si>
    <t>Liczba zatrudnionych osób niepełnosprawnych przypadająca na jeden zaz</t>
  </si>
  <si>
    <t>Tablica 2. Zatrudnienie i jego struktura w zakładach aktywności zawodowej</t>
  </si>
  <si>
    <t>Tablica 2. Zatrudnienie i jego struktura w zakładach aktywnosci zawodowej</t>
  </si>
  <si>
    <t>Liczba
ZAZ</t>
  </si>
  <si>
    <t>6/4</t>
  </si>
  <si>
    <t>4/3</t>
  </si>
  <si>
    <t>grudzień 2020</t>
  </si>
  <si>
    <t>grudzień 2021</t>
  </si>
  <si>
    <t>Tablica 1. Liczba zakładów aktywności zawodowej i liczba osób niepełnosprawnych zatrudnionych w tych zakładach w latach 1992-2023.</t>
  </si>
  <si>
    <t xml:space="preserve">Źródło: sprawozdania wojewodów INF-ZPCh ZAZ w I półroczu 2023 r. </t>
  </si>
  <si>
    <t>Tablica 1. Liczba zakładów aktywności zawodowej i liczba osób niepełnosprawnych zatrudnionych w tych zakładach w latach 1992-2023</t>
  </si>
  <si>
    <t>według stanu na koniec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</si>
</sst>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mmm\ yyyy"/>
  </numFmts>
  <fonts count="17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3" fontId="0" fillId="0" borderId="0" xfId="0" applyNumberFormat="1" applyAlignment="1">
      <alignment horizontal="right"/>
    </xf>
    <xf numFmtId="0" fontId="7" fillId="0" borderId="0" xfId="0" applyFont="1"/>
    <xf numFmtId="0" fontId="0" fillId="3" borderId="0" xfId="0" applyFill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3" fontId="9" fillId="0" borderId="0" xfId="0" applyNumberFormat="1" applyFont="1" applyBorder="1"/>
    <xf numFmtId="3" fontId="9" fillId="0" borderId="0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3" fontId="9" fillId="2" borderId="5" xfId="0" applyNumberFormat="1" applyFont="1" applyFill="1" applyBorder="1"/>
    <xf numFmtId="3" fontId="8" fillId="0" borderId="0" xfId="0" applyNumberFormat="1" applyFont="1" applyBorder="1"/>
    <xf numFmtId="3" fontId="9" fillId="0" borderId="0" xfId="0" applyNumberFormat="1" applyFont="1" applyAlignment="1">
      <alignment horizontal="left"/>
    </xf>
    <xf numFmtId="3" fontId="6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9" fillId="0" borderId="0" xfId="0" applyFont="1" applyBorder="1"/>
    <xf numFmtId="3" fontId="9" fillId="0" borderId="5" xfId="0" applyNumberFormat="1" applyFont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8" fillId="5" borderId="5" xfId="0" applyNumberFormat="1" applyFont="1" applyFill="1" applyBorder="1"/>
    <xf numFmtId="0" fontId="10" fillId="0" borderId="0" xfId="0" applyFont="1"/>
    <xf numFmtId="0" fontId="11" fillId="0" borderId="0" xfId="1"/>
    <xf numFmtId="165" fontId="4" fillId="0" borderId="5" xfId="0" applyNumberFormat="1" applyFont="1" applyFill="1" applyBorder="1"/>
    <xf numFmtId="49" fontId="12" fillId="2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165" fontId="5" fillId="0" borderId="5" xfId="0" applyNumberFormat="1" applyFont="1" applyFill="1" applyBorder="1"/>
    <xf numFmtId="0" fontId="12" fillId="0" borderId="4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/>
    <xf numFmtId="0" fontId="12" fillId="0" borderId="12" xfId="0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/>
    <xf numFmtId="165" fontId="5" fillId="0" borderId="6" xfId="0" applyNumberFormat="1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5" fontId="4" fillId="0" borderId="12" xfId="0" applyNumberFormat="1" applyFont="1" applyFill="1" applyBorder="1"/>
    <xf numFmtId="165" fontId="5" fillId="0" borderId="12" xfId="0" applyNumberFormat="1" applyFont="1" applyFill="1" applyBorder="1"/>
    <xf numFmtId="49" fontId="12" fillId="2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/>
    <xf numFmtId="3" fontId="9" fillId="0" borderId="10" xfId="0" applyNumberFormat="1" applyFont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/>
    <xf numFmtId="166" fontId="5" fillId="0" borderId="5" xfId="0" applyNumberFormat="1" applyFont="1" applyFill="1" applyBorder="1"/>
    <xf numFmtId="3" fontId="8" fillId="0" borderId="5" xfId="0" applyNumberFormat="1" applyFont="1" applyFill="1" applyBorder="1"/>
    <xf numFmtId="164" fontId="8" fillId="0" borderId="5" xfId="0" applyNumberFormat="1" applyFont="1" applyFill="1" applyBorder="1"/>
    <xf numFmtId="1" fontId="8" fillId="0" borderId="5" xfId="0" applyNumberFormat="1" applyFont="1" applyFill="1" applyBorder="1"/>
    <xf numFmtId="3" fontId="5" fillId="0" borderId="5" xfId="0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3" fontId="4" fillId="4" borderId="10" xfId="0" applyNumberFormat="1" applyFont="1" applyFill="1" applyBorder="1"/>
    <xf numFmtId="3" fontId="9" fillId="4" borderId="10" xfId="0" applyNumberFormat="1" applyFont="1" applyFill="1" applyBorder="1"/>
    <xf numFmtId="3" fontId="4" fillId="6" borderId="11" xfId="0" applyNumberFormat="1" applyFont="1" applyFill="1" applyBorder="1"/>
    <xf numFmtId="3" fontId="9" fillId="6" borderId="11" xfId="0" applyNumberFormat="1" applyFont="1" applyFill="1" applyBorder="1"/>
    <xf numFmtId="3" fontId="4" fillId="7" borderId="11" xfId="0" applyNumberFormat="1" applyFont="1" applyFill="1" applyBorder="1"/>
    <xf numFmtId="3" fontId="9" fillId="7" borderId="11" xfId="0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16" fillId="0" borderId="0" xfId="0" applyFont="1" applyFill="1" applyBorder="1"/>
    <xf numFmtId="49" fontId="7" fillId="0" borderId="5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/>
    <xf numFmtId="3" fontId="8" fillId="5" borderId="6" xfId="0" applyNumberFormat="1" applyFont="1" applyFill="1" applyBorder="1"/>
    <xf numFmtId="0" fontId="12" fillId="0" borderId="6" xfId="0" applyFont="1" applyFill="1" applyBorder="1" applyAlignment="1">
      <alignment horizontal="center" vertical="center"/>
    </xf>
    <xf numFmtId="17" fontId="9" fillId="0" borderId="5" xfId="0" quotePrefix="1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7" borderId="14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4" sqref="A4"/>
    </sheetView>
  </sheetViews>
  <sheetFormatPr defaultRowHeight="13.8"/>
  <sheetData>
    <row r="1" spans="1:1">
      <c r="A1" s="28" t="s">
        <v>13</v>
      </c>
    </row>
    <row r="3" spans="1:1">
      <c r="A3" s="29" t="s">
        <v>55</v>
      </c>
    </row>
    <row r="4" spans="1:1">
      <c r="A4" s="29" t="s">
        <v>47</v>
      </c>
    </row>
    <row r="5" spans="1:1">
      <c r="A5" s="29"/>
    </row>
  </sheetData>
  <hyperlinks>
    <hyperlink ref="A3" location="'Tab. 1'!A1" display="Tablica 1. Liczba zakładów pracy chronionej i liczba osób niepełnosprawnych zatrudnionych w tych zakładach w latach 1992-2019" xr:uid="{00000000-0004-0000-0000-000000000000}"/>
    <hyperlink ref="A4" location="Tab.2!A1" display="Tablica 2. Zatrudnienie w zakładach pracy chronionej według stanu na koniec czerwca 2019 r.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zoomScale="55" zoomScaleNormal="55" zoomScaleSheetLayoutView="70" workbookViewId="0">
      <selection activeCell="A3" sqref="A3:A4"/>
    </sheetView>
  </sheetViews>
  <sheetFormatPr defaultRowHeight="13.8"/>
  <cols>
    <col min="1" max="1" width="23" customWidth="1"/>
    <col min="2" max="2" width="15" bestFit="1" customWidth="1"/>
    <col min="3" max="3" width="18.19921875" style="17" customWidth="1"/>
    <col min="4" max="4" width="16.3984375" customWidth="1"/>
    <col min="5" max="5" width="23.8984375" style="17" customWidth="1"/>
    <col min="6" max="6" width="21.5" style="17" customWidth="1"/>
    <col min="7" max="7" width="22.19921875" style="17" customWidth="1"/>
    <col min="8" max="8" width="28.09765625" customWidth="1"/>
    <col min="9" max="11" width="9" style="17"/>
  </cols>
  <sheetData>
    <row r="1" spans="1:11" ht="24" customHeight="1">
      <c r="A1" s="86" t="s">
        <v>53</v>
      </c>
      <c r="B1" s="86"/>
      <c r="C1" s="86"/>
      <c r="D1" s="86"/>
      <c r="E1" s="86"/>
      <c r="F1" s="86"/>
      <c r="G1" s="86"/>
      <c r="H1" s="86"/>
      <c r="I1" s="73"/>
      <c r="J1" s="73"/>
      <c r="K1" s="73"/>
    </row>
    <row r="2" spans="1:11" ht="22.5" customHeight="1">
      <c r="A2" s="87" t="s">
        <v>56</v>
      </c>
      <c r="B2" s="87"/>
      <c r="C2" s="87"/>
      <c r="D2" s="87"/>
      <c r="E2" s="87"/>
      <c r="F2" s="87"/>
      <c r="G2" s="87"/>
      <c r="H2" s="87"/>
    </row>
    <row r="3" spans="1:11" ht="108.75" customHeight="1">
      <c r="A3" s="88" t="s">
        <v>0</v>
      </c>
      <c r="B3" s="88" t="s">
        <v>44</v>
      </c>
      <c r="C3" s="90" t="s">
        <v>10</v>
      </c>
      <c r="D3" s="91"/>
      <c r="E3" s="92" t="s">
        <v>42</v>
      </c>
      <c r="F3" s="93"/>
      <c r="G3" s="55" t="s">
        <v>43</v>
      </c>
      <c r="H3" s="7" t="s">
        <v>45</v>
      </c>
    </row>
    <row r="4" spans="1:11" ht="20.100000000000001" customHeight="1">
      <c r="A4" s="89"/>
      <c r="B4" s="89"/>
      <c r="C4" s="74" t="s">
        <v>16</v>
      </c>
      <c r="D4" s="71" t="s">
        <v>41</v>
      </c>
      <c r="E4" s="74" t="s">
        <v>16</v>
      </c>
      <c r="F4" s="76" t="s">
        <v>41</v>
      </c>
      <c r="G4" s="77" t="s">
        <v>17</v>
      </c>
      <c r="H4" s="70" t="s">
        <v>16</v>
      </c>
    </row>
    <row r="5" spans="1:11" ht="20.100000000000001" customHeight="1">
      <c r="A5" s="53">
        <v>1</v>
      </c>
      <c r="B5" s="53">
        <v>2</v>
      </c>
      <c r="C5" s="54">
        <v>3</v>
      </c>
      <c r="D5" s="53">
        <v>4</v>
      </c>
      <c r="E5" s="54">
        <v>5</v>
      </c>
      <c r="F5" s="54">
        <v>6</v>
      </c>
      <c r="G5" s="81" t="s">
        <v>49</v>
      </c>
      <c r="H5" s="53">
        <v>7</v>
      </c>
    </row>
    <row r="6" spans="1:11" ht="20.100000000000001" customHeight="1">
      <c r="A6" s="57">
        <v>45291</v>
      </c>
      <c r="B6" s="58">
        <v>141</v>
      </c>
      <c r="C6" s="56">
        <v>9175.0460000000003</v>
      </c>
      <c r="D6" s="56">
        <v>6333.6416000000008</v>
      </c>
      <c r="E6" s="27">
        <v>7054.1127000000006</v>
      </c>
      <c r="F6" s="56">
        <v>4341.1552999999994</v>
      </c>
      <c r="G6" s="59">
        <f t="shared" ref="G6" si="0">(F6/D6*100)</f>
        <v>68.541221214664233</v>
      </c>
      <c r="H6" s="60">
        <f t="shared" ref="H6" si="1">(E6/B6)</f>
        <v>50.029168085106384</v>
      </c>
    </row>
    <row r="7" spans="1:11" ht="20.100000000000001" customHeight="1">
      <c r="A7" s="57">
        <v>45107</v>
      </c>
      <c r="B7" s="58">
        <v>135</v>
      </c>
      <c r="C7" s="56">
        <v>8773.2429999999986</v>
      </c>
      <c r="D7" s="56">
        <v>6073.7530000000015</v>
      </c>
      <c r="E7" s="27">
        <v>6747.78</v>
      </c>
      <c r="F7" s="56">
        <v>4180.5039999999999</v>
      </c>
      <c r="G7" s="59">
        <f t="shared" ref="G7:G13" si="2">(F7/D7*100)</f>
        <v>68.829009016336343</v>
      </c>
      <c r="H7" s="60">
        <f t="shared" ref="H7:H13" si="3">(E7/B7)</f>
        <v>49.983555555555554</v>
      </c>
    </row>
    <row r="8" spans="1:11" ht="20.100000000000001" customHeight="1">
      <c r="A8" s="57">
        <v>44926</v>
      </c>
      <c r="B8" s="58">
        <v>135</v>
      </c>
      <c r="C8" s="56">
        <v>8645.7819999999992</v>
      </c>
      <c r="D8" s="56">
        <v>6266.880000000001</v>
      </c>
      <c r="E8" s="27">
        <v>6625.5509999999995</v>
      </c>
      <c r="F8" s="56">
        <v>4380.0039999999999</v>
      </c>
      <c r="G8" s="59">
        <f t="shared" si="2"/>
        <v>69.891301572712408</v>
      </c>
      <c r="H8" s="60">
        <f t="shared" si="3"/>
        <v>49.078155555555554</v>
      </c>
    </row>
    <row r="9" spans="1:11" ht="20.100000000000001" customHeight="1">
      <c r="A9" s="57">
        <v>44742</v>
      </c>
      <c r="B9" s="58">
        <v>133</v>
      </c>
      <c r="C9" s="56">
        <v>8373.7840000000015</v>
      </c>
      <c r="D9" s="56">
        <v>5850.8550000000005</v>
      </c>
      <c r="E9" s="27">
        <v>6417.4630000000006</v>
      </c>
      <c r="F9" s="56">
        <v>4025.5480000000002</v>
      </c>
      <c r="G9" s="59">
        <f t="shared" si="2"/>
        <v>68.802730541091861</v>
      </c>
      <c r="H9" s="60">
        <f t="shared" si="3"/>
        <v>48.251601503759403</v>
      </c>
    </row>
    <row r="10" spans="1:11" ht="20.100000000000001" customHeight="1">
      <c r="A10" s="85" t="s">
        <v>52</v>
      </c>
      <c r="B10" s="58">
        <v>134</v>
      </c>
      <c r="C10" s="56">
        <v>8203.49</v>
      </c>
      <c r="D10" s="56">
        <v>5720.7749999999996</v>
      </c>
      <c r="E10" s="27">
        <v>6282.027000000001</v>
      </c>
      <c r="F10" s="56">
        <v>3911.0160000000001</v>
      </c>
      <c r="G10" s="59">
        <f t="shared" si="2"/>
        <v>68.36514283466839</v>
      </c>
      <c r="H10" s="60">
        <f t="shared" si="3"/>
        <v>46.880798507462693</v>
      </c>
    </row>
    <row r="11" spans="1:11" ht="20.100000000000001" customHeight="1">
      <c r="A11" s="57">
        <v>44377</v>
      </c>
      <c r="B11" s="58">
        <v>126</v>
      </c>
      <c r="C11" s="56">
        <v>7735.3189999999995</v>
      </c>
      <c r="D11" s="56">
        <v>5399.0010000000002</v>
      </c>
      <c r="E11" s="27">
        <v>5920.7139999999999</v>
      </c>
      <c r="F11" s="56">
        <v>3696.9259999999995</v>
      </c>
      <c r="G11" s="59">
        <f t="shared" si="2"/>
        <v>68.474260330753765</v>
      </c>
      <c r="H11" s="60">
        <f t="shared" si="3"/>
        <v>46.989793650793651</v>
      </c>
    </row>
    <row r="12" spans="1:11" ht="20.100000000000001" customHeight="1">
      <c r="A12" s="85" t="s">
        <v>51</v>
      </c>
      <c r="B12" s="58">
        <v>127</v>
      </c>
      <c r="C12" s="56">
        <v>7588</v>
      </c>
      <c r="D12" s="56">
        <v>5065</v>
      </c>
      <c r="E12" s="27">
        <v>5820</v>
      </c>
      <c r="F12" s="56">
        <v>3459</v>
      </c>
      <c r="G12" s="59">
        <f t="shared" si="2"/>
        <v>68.292201382033568</v>
      </c>
      <c r="H12" s="60">
        <f t="shared" si="3"/>
        <v>45.826771653543304</v>
      </c>
    </row>
    <row r="13" spans="1:11" ht="21.75" customHeight="1">
      <c r="A13" s="57">
        <v>43983</v>
      </c>
      <c r="B13" s="58">
        <v>123</v>
      </c>
      <c r="C13" s="56">
        <v>7050.63</v>
      </c>
      <c r="D13" s="56">
        <v>5022.9269999999997</v>
      </c>
      <c r="E13" s="27">
        <v>5354.4220000000005</v>
      </c>
      <c r="F13" s="56">
        <v>3368.8310000000006</v>
      </c>
      <c r="G13" s="59">
        <f t="shared" si="2"/>
        <v>67.069081433992579</v>
      </c>
      <c r="H13" s="60">
        <f t="shared" si="3"/>
        <v>43.531886178861789</v>
      </c>
    </row>
    <row r="14" spans="1:11" s="17" customFormat="1" ht="30" customHeight="1">
      <c r="A14" s="57">
        <v>43800</v>
      </c>
      <c r="B14" s="58">
        <v>124</v>
      </c>
      <c r="C14" s="56">
        <v>7197.1003999999994</v>
      </c>
      <c r="D14" s="56">
        <v>5070.1586000000007</v>
      </c>
      <c r="E14" s="27">
        <v>5491.893</v>
      </c>
      <c r="F14" s="56">
        <v>3473.3109999999997</v>
      </c>
      <c r="G14" s="59">
        <f t="shared" ref="G14" si="4">(F14/D14*100)</f>
        <v>68.504977339367628</v>
      </c>
      <c r="H14" s="60">
        <f t="shared" ref="H14:H15" si="5">(E14/B14)</f>
        <v>44.289459677419352</v>
      </c>
    </row>
    <row r="15" spans="1:11" ht="30" customHeight="1">
      <c r="A15" s="57">
        <v>43617</v>
      </c>
      <c r="B15" s="58">
        <v>118</v>
      </c>
      <c r="C15" s="56">
        <v>6926.9096999999992</v>
      </c>
      <c r="D15" s="56">
        <v>4876.4903000000004</v>
      </c>
      <c r="E15" s="27">
        <v>5253.4329999999991</v>
      </c>
      <c r="F15" s="56">
        <v>3321.9869999999996</v>
      </c>
      <c r="G15" s="59">
        <f>(F15/D15*100)</f>
        <v>68.122497854655833</v>
      </c>
      <c r="H15" s="60">
        <f t="shared" si="5"/>
        <v>44.520618644067788</v>
      </c>
    </row>
    <row r="16" spans="1:11" s="17" customFormat="1" ht="30" customHeight="1">
      <c r="A16" s="57">
        <v>43435</v>
      </c>
      <c r="B16" s="23">
        <v>116</v>
      </c>
      <c r="C16" s="62">
        <v>6663.4699999999993</v>
      </c>
      <c r="D16" s="62">
        <v>4662</v>
      </c>
      <c r="E16" s="72">
        <v>5068.76</v>
      </c>
      <c r="F16" s="62">
        <v>3175</v>
      </c>
      <c r="G16" s="59">
        <f>(F16/D16*100)</f>
        <v>68.103818103818099</v>
      </c>
      <c r="H16" s="60">
        <f>(E16/B16)</f>
        <v>43.696206896551729</v>
      </c>
    </row>
    <row r="17" spans="1:12" s="17" customFormat="1" ht="30" customHeight="1">
      <c r="A17" s="57">
        <v>43252</v>
      </c>
      <c r="B17" s="23">
        <v>109</v>
      </c>
      <c r="C17" s="61">
        <v>5993.7240000000002</v>
      </c>
      <c r="D17" s="61">
        <v>4153</v>
      </c>
      <c r="E17" s="72">
        <v>4558.3530000000001</v>
      </c>
      <c r="F17" s="62">
        <v>2846</v>
      </c>
      <c r="G17" s="59">
        <f t="shared" ref="G17:G33" si="6">(F17/D17*100)</f>
        <v>68.528774379966279</v>
      </c>
      <c r="H17" s="60">
        <f t="shared" ref="H17:H35" si="7">(E17/B17)</f>
        <v>41.819752293577984</v>
      </c>
    </row>
    <row r="18" spans="1:12" s="17" customFormat="1" ht="30" customHeight="1">
      <c r="A18" s="57">
        <v>43100</v>
      </c>
      <c r="B18" s="23">
        <v>106</v>
      </c>
      <c r="C18" s="61">
        <v>5925.503999999999</v>
      </c>
      <c r="D18" s="61">
        <v>4156</v>
      </c>
      <c r="E18" s="72">
        <v>4505.165</v>
      </c>
      <c r="F18" s="62">
        <v>2823</v>
      </c>
      <c r="G18" s="59">
        <f t="shared" si="6"/>
        <v>67.925890279114526</v>
      </c>
      <c r="H18" s="60">
        <f t="shared" si="7"/>
        <v>42.501556603773587</v>
      </c>
    </row>
    <row r="19" spans="1:12" s="17" customFormat="1" ht="30" customHeight="1">
      <c r="A19" s="57">
        <v>42916</v>
      </c>
      <c r="B19" s="23">
        <v>106</v>
      </c>
      <c r="C19" s="61">
        <v>5865.3070000000007</v>
      </c>
      <c r="D19" s="61">
        <v>4105</v>
      </c>
      <c r="E19" s="72">
        <v>4457.2070000000003</v>
      </c>
      <c r="F19" s="62">
        <v>2797</v>
      </c>
      <c r="G19" s="59">
        <f t="shared" si="6"/>
        <v>68.13641900121803</v>
      </c>
      <c r="H19" s="60">
        <f t="shared" si="7"/>
        <v>42.049122641509435</v>
      </c>
    </row>
    <row r="20" spans="1:12" s="17" customFormat="1" ht="30" customHeight="1">
      <c r="A20" s="57">
        <v>42734</v>
      </c>
      <c r="B20" s="23">
        <v>103</v>
      </c>
      <c r="C20" s="62">
        <v>5673</v>
      </c>
      <c r="D20" s="62">
        <v>3983</v>
      </c>
      <c r="E20" s="72">
        <v>4284</v>
      </c>
      <c r="F20" s="62">
        <v>2703</v>
      </c>
      <c r="G20" s="59">
        <f t="shared" si="6"/>
        <v>67.863419533015318</v>
      </c>
      <c r="H20" s="60">
        <f t="shared" si="7"/>
        <v>41.592233009708735</v>
      </c>
    </row>
    <row r="21" spans="1:12" s="17" customFormat="1" ht="30" customHeight="1">
      <c r="A21" s="57">
        <v>42551</v>
      </c>
      <c r="B21" s="23">
        <v>100</v>
      </c>
      <c r="C21" s="61">
        <v>5396</v>
      </c>
      <c r="D21" s="61">
        <v>3835</v>
      </c>
      <c r="E21" s="72">
        <v>4085</v>
      </c>
      <c r="F21" s="62">
        <v>2604</v>
      </c>
      <c r="G21" s="59">
        <f t="shared" si="6"/>
        <v>67.900912646675366</v>
      </c>
      <c r="H21" s="60">
        <f t="shared" si="7"/>
        <v>40.85</v>
      </c>
    </row>
    <row r="22" spans="1:12" s="17" customFormat="1" ht="30" customHeight="1">
      <c r="A22" s="57">
        <v>42353</v>
      </c>
      <c r="B22" s="23">
        <v>97</v>
      </c>
      <c r="C22" s="61">
        <v>5237</v>
      </c>
      <c r="D22" s="61">
        <v>3718</v>
      </c>
      <c r="E22" s="72">
        <v>3977</v>
      </c>
      <c r="F22" s="62">
        <v>2544</v>
      </c>
      <c r="G22" s="59">
        <f t="shared" si="6"/>
        <v>68.423883808499198</v>
      </c>
      <c r="H22" s="60">
        <f t="shared" si="7"/>
        <v>41</v>
      </c>
    </row>
    <row r="23" spans="1:12" s="17" customFormat="1" ht="30" customHeight="1">
      <c r="A23" s="57">
        <v>42167</v>
      </c>
      <c r="B23" s="23">
        <v>92</v>
      </c>
      <c r="C23" s="61">
        <v>4986</v>
      </c>
      <c r="D23" s="61">
        <v>3526</v>
      </c>
      <c r="E23" s="72">
        <v>3773</v>
      </c>
      <c r="F23" s="61">
        <v>2398</v>
      </c>
      <c r="G23" s="59">
        <f t="shared" si="6"/>
        <v>68.009075439591598</v>
      </c>
      <c r="H23" s="60">
        <f t="shared" si="7"/>
        <v>41.010869565217391</v>
      </c>
    </row>
    <row r="24" spans="1:12" s="17" customFormat="1" ht="30" customHeight="1">
      <c r="A24" s="57">
        <v>41985</v>
      </c>
      <c r="B24" s="23">
        <v>89</v>
      </c>
      <c r="C24" s="61">
        <v>4802</v>
      </c>
      <c r="D24" s="61">
        <v>3372</v>
      </c>
      <c r="E24" s="72">
        <v>3590</v>
      </c>
      <c r="F24" s="62">
        <v>2255</v>
      </c>
      <c r="G24" s="59">
        <f t="shared" si="6"/>
        <v>66.874258600237241</v>
      </c>
      <c r="H24" s="60">
        <f t="shared" si="7"/>
        <v>40.337078651685395</v>
      </c>
    </row>
    <row r="25" spans="1:12" s="17" customFormat="1" ht="30" customHeight="1">
      <c r="A25" s="57">
        <v>41802</v>
      </c>
      <c r="B25" s="23">
        <v>78</v>
      </c>
      <c r="C25" s="61">
        <v>4234</v>
      </c>
      <c r="D25" s="61">
        <v>2947</v>
      </c>
      <c r="E25" s="72">
        <v>3123</v>
      </c>
      <c r="F25" s="61">
        <v>1940</v>
      </c>
      <c r="G25" s="59">
        <f t="shared" si="6"/>
        <v>65.8296572785884</v>
      </c>
      <c r="H25" s="60">
        <f t="shared" si="7"/>
        <v>40.03846153846154</v>
      </c>
    </row>
    <row r="26" spans="1:12" s="17" customFormat="1" ht="30" customHeight="1">
      <c r="A26" s="57">
        <v>41620</v>
      </c>
      <c r="B26" s="23">
        <v>77</v>
      </c>
      <c r="C26" s="61">
        <v>4094</v>
      </c>
      <c r="D26" s="61">
        <v>2798</v>
      </c>
      <c r="E26" s="72">
        <v>3067</v>
      </c>
      <c r="F26" s="62">
        <v>1869</v>
      </c>
      <c r="G26" s="59">
        <f t="shared" si="6"/>
        <v>66.797712651894216</v>
      </c>
      <c r="H26" s="60">
        <f t="shared" si="7"/>
        <v>39.831168831168831</v>
      </c>
    </row>
    <row r="27" spans="1:12" s="17" customFormat="1" ht="30" customHeight="1">
      <c r="A27" s="57">
        <v>41437</v>
      </c>
      <c r="B27" s="23">
        <v>69</v>
      </c>
      <c r="C27" s="61">
        <v>3552.51</v>
      </c>
      <c r="D27" s="61">
        <v>2528</v>
      </c>
      <c r="E27" s="72">
        <v>2655.47</v>
      </c>
      <c r="F27" s="62">
        <v>1691</v>
      </c>
      <c r="G27" s="59">
        <f t="shared" si="6"/>
        <v>66.890822784810126</v>
      </c>
      <c r="H27" s="60">
        <f t="shared" si="7"/>
        <v>38.485072463768113</v>
      </c>
    </row>
    <row r="28" spans="1:12" s="17" customFormat="1" ht="30" customHeight="1">
      <c r="A28" s="57">
        <v>41255</v>
      </c>
      <c r="B28" s="23">
        <v>69</v>
      </c>
      <c r="C28" s="61">
        <v>3524</v>
      </c>
      <c r="D28" s="61">
        <v>2423</v>
      </c>
      <c r="E28" s="72">
        <v>2651</v>
      </c>
      <c r="F28" s="62">
        <v>1627</v>
      </c>
      <c r="G28" s="59">
        <f t="shared" si="6"/>
        <v>67.148163433759805</v>
      </c>
      <c r="H28" s="60">
        <f t="shared" si="7"/>
        <v>38.420289855072461</v>
      </c>
      <c r="L28" s="63"/>
    </row>
    <row r="29" spans="1:12" s="17" customFormat="1" ht="30" customHeight="1">
      <c r="A29" s="57">
        <v>41072</v>
      </c>
      <c r="B29" s="23">
        <v>68</v>
      </c>
      <c r="C29" s="61">
        <v>3452</v>
      </c>
      <c r="D29" s="61">
        <v>2413.79</v>
      </c>
      <c r="E29" s="72">
        <v>2602</v>
      </c>
      <c r="F29" s="62">
        <v>1624.17</v>
      </c>
      <c r="G29" s="59">
        <f t="shared" si="6"/>
        <v>67.287129369166337</v>
      </c>
      <c r="H29" s="60">
        <f t="shared" si="7"/>
        <v>38.264705882352942</v>
      </c>
    </row>
    <row r="30" spans="1:12" s="17" customFormat="1" ht="30" customHeight="1">
      <c r="A30" s="57">
        <v>40888</v>
      </c>
      <c r="B30" s="23">
        <v>65</v>
      </c>
      <c r="C30" s="61">
        <v>3364</v>
      </c>
      <c r="D30" s="61">
        <v>2399</v>
      </c>
      <c r="E30" s="72">
        <v>2548</v>
      </c>
      <c r="F30" s="62">
        <v>1630</v>
      </c>
      <c r="G30" s="59">
        <f t="shared" si="6"/>
        <v>67.944977073780748</v>
      </c>
      <c r="H30" s="60">
        <f t="shared" si="7"/>
        <v>39.200000000000003</v>
      </c>
    </row>
    <row r="31" spans="1:12" s="17" customFormat="1" ht="30" customHeight="1">
      <c r="A31" s="57">
        <v>40705</v>
      </c>
      <c r="B31" s="23">
        <v>63</v>
      </c>
      <c r="C31" s="61">
        <v>3204</v>
      </c>
      <c r="D31" s="61">
        <v>2889</v>
      </c>
      <c r="E31" s="72">
        <v>2407</v>
      </c>
      <c r="F31" s="62">
        <v>1547</v>
      </c>
      <c r="G31" s="59">
        <f t="shared" si="6"/>
        <v>53.547940463828311</v>
      </c>
      <c r="H31" s="60">
        <f t="shared" si="7"/>
        <v>38.206349206349209</v>
      </c>
    </row>
    <row r="32" spans="1:12" s="17" customFormat="1" ht="30" customHeight="1">
      <c r="A32" s="57">
        <v>40522</v>
      </c>
      <c r="B32" s="23">
        <v>61</v>
      </c>
      <c r="C32" s="62">
        <v>2977</v>
      </c>
      <c r="D32" s="62">
        <v>2114</v>
      </c>
      <c r="E32" s="72">
        <v>2300</v>
      </c>
      <c r="F32" s="62">
        <v>1414</v>
      </c>
      <c r="G32" s="59">
        <f t="shared" si="6"/>
        <v>66.88741721854305</v>
      </c>
      <c r="H32" s="60">
        <f t="shared" si="7"/>
        <v>37.704918032786885</v>
      </c>
    </row>
    <row r="33" spans="1:8" s="17" customFormat="1" ht="30" customHeight="1">
      <c r="A33" s="57">
        <v>40339</v>
      </c>
      <c r="B33" s="23">
        <v>61</v>
      </c>
      <c r="C33" s="62">
        <v>2976</v>
      </c>
      <c r="D33" s="62">
        <v>2176</v>
      </c>
      <c r="E33" s="72">
        <v>2226</v>
      </c>
      <c r="F33" s="62">
        <v>1477</v>
      </c>
      <c r="G33" s="59">
        <f t="shared" si="6"/>
        <v>67.876838235294116</v>
      </c>
      <c r="H33" s="60">
        <f t="shared" si="7"/>
        <v>36.491803278688522</v>
      </c>
    </row>
    <row r="34" spans="1:8" s="17" customFormat="1" ht="30" customHeight="1">
      <c r="A34" s="57">
        <v>40178</v>
      </c>
      <c r="B34" s="23">
        <v>61</v>
      </c>
      <c r="C34" s="62">
        <v>2956</v>
      </c>
      <c r="D34" s="62">
        <v>2170</v>
      </c>
      <c r="E34" s="72">
        <v>2207</v>
      </c>
      <c r="F34" s="62">
        <v>1485</v>
      </c>
      <c r="G34" s="59">
        <f>(F34/D34*100)</f>
        <v>68.433179723502306</v>
      </c>
      <c r="H34" s="60">
        <f>(E34/B34)</f>
        <v>36.180327868852459</v>
      </c>
    </row>
    <row r="35" spans="1:8" s="17" customFormat="1" ht="30" customHeight="1">
      <c r="A35" s="57">
        <v>39994</v>
      </c>
      <c r="B35" s="23">
        <v>61</v>
      </c>
      <c r="C35" s="62">
        <v>2740</v>
      </c>
      <c r="D35" s="62">
        <v>1934</v>
      </c>
      <c r="E35" s="72">
        <v>2039</v>
      </c>
      <c r="F35" s="62">
        <v>1304</v>
      </c>
      <c r="G35" s="59">
        <f>(F35/D35*100)</f>
        <v>67.425025853154082</v>
      </c>
      <c r="H35" s="60">
        <f t="shared" si="7"/>
        <v>33.42622950819672</v>
      </c>
    </row>
    <row r="36" spans="1:8" ht="15">
      <c r="A36" s="5"/>
      <c r="B36" s="5"/>
      <c r="C36" s="75"/>
      <c r="D36" s="5"/>
      <c r="E36" s="75"/>
      <c r="F36" s="75"/>
      <c r="G36" s="75"/>
      <c r="H36" s="5"/>
    </row>
    <row r="37" spans="1:8" ht="15">
      <c r="A37" s="5"/>
      <c r="B37" s="5"/>
      <c r="C37" s="75"/>
      <c r="D37" s="5"/>
      <c r="E37" s="75"/>
      <c r="F37" s="75"/>
      <c r="G37" s="75"/>
      <c r="H37" s="5"/>
    </row>
    <row r="38" spans="1:8" ht="15">
      <c r="A38" s="5"/>
      <c r="B38" s="5"/>
      <c r="C38" s="75"/>
      <c r="D38" s="5"/>
      <c r="E38" s="75"/>
      <c r="F38" s="75"/>
      <c r="G38" s="75"/>
      <c r="H38" s="5"/>
    </row>
  </sheetData>
  <sortState xmlns:xlrd2="http://schemas.microsoft.com/office/spreadsheetml/2017/richdata2" ref="A4:I55">
    <sortCondition descending="1" ref="A4:A55"/>
  </sortState>
  <mergeCells count="6">
    <mergeCell ref="A1:H1"/>
    <mergeCell ref="A2:H2"/>
    <mergeCell ref="B3:B4"/>
    <mergeCell ref="A3:A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726"/>
  <sheetViews>
    <sheetView tabSelected="1" topLeftCell="K1" zoomScale="55" zoomScaleNormal="55" zoomScaleSheetLayoutView="75" workbookViewId="0">
      <selection activeCell="S26" sqref="S26"/>
    </sheetView>
  </sheetViews>
  <sheetFormatPr defaultRowHeight="13.8"/>
  <cols>
    <col min="1" max="1" width="34.5" customWidth="1"/>
    <col min="2" max="2" width="14.59765625" style="6" customWidth="1"/>
    <col min="3" max="3" width="17.09765625" customWidth="1"/>
    <col min="4" max="4" width="20.5" customWidth="1"/>
    <col min="5" max="5" width="14" customWidth="1"/>
    <col min="6" max="6" width="12.59765625" customWidth="1"/>
    <col min="7" max="7" width="11.3984375" customWidth="1"/>
    <col min="8" max="8" width="12.59765625" customWidth="1"/>
    <col min="9" max="9" width="11.5" customWidth="1"/>
    <col min="10" max="10" width="13.59765625" customWidth="1"/>
    <col min="11" max="11" width="12.19921875" customWidth="1"/>
    <col min="12" max="12" width="12.59765625" customWidth="1"/>
    <col min="13" max="13" width="10.59765625" customWidth="1"/>
    <col min="14" max="14" width="12.59765625" customWidth="1"/>
    <col min="15" max="15" width="10.59765625" customWidth="1"/>
    <col min="16" max="16" width="13.59765625" customWidth="1"/>
    <col min="17" max="17" width="13.19921875" customWidth="1"/>
    <col min="18" max="18" width="12.59765625" customWidth="1"/>
    <col min="19" max="19" width="10.09765625" customWidth="1"/>
    <col min="20" max="20" width="12.59765625" customWidth="1"/>
    <col min="21" max="21" width="12.09765625" customWidth="1"/>
    <col min="22" max="22" width="13.59765625" customWidth="1"/>
    <col min="23" max="23" width="12.69921875" customWidth="1"/>
  </cols>
  <sheetData>
    <row r="1" spans="1:51" ht="32.25" customHeight="1">
      <c r="A1" s="104" t="s">
        <v>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1:51" ht="30.75" customHeight="1">
      <c r="A2" s="119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1:51" ht="30.75" customHeight="1">
      <c r="A3" s="110" t="s">
        <v>1</v>
      </c>
      <c r="B3" s="101" t="s">
        <v>48</v>
      </c>
      <c r="C3" s="122" t="s">
        <v>10</v>
      </c>
      <c r="D3" s="107" t="s">
        <v>12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2"/>
    </row>
    <row r="4" spans="1:51" ht="26.25" customHeight="1">
      <c r="A4" s="102"/>
      <c r="B4" s="102"/>
      <c r="C4" s="91"/>
      <c r="D4" s="98" t="s">
        <v>11</v>
      </c>
      <c r="E4" s="99"/>
      <c r="F4" s="111" t="s">
        <v>2</v>
      </c>
      <c r="G4" s="112"/>
      <c r="H4" s="112"/>
      <c r="I4" s="112"/>
      <c r="J4" s="112"/>
      <c r="K4" s="113"/>
      <c r="L4" s="114" t="s">
        <v>3</v>
      </c>
      <c r="M4" s="115"/>
      <c r="N4" s="115"/>
      <c r="O4" s="115"/>
      <c r="P4" s="115"/>
      <c r="Q4" s="116"/>
      <c r="R4" s="108" t="s">
        <v>4</v>
      </c>
      <c r="S4" s="109"/>
      <c r="T4" s="109"/>
      <c r="U4" s="109"/>
      <c r="V4" s="109"/>
      <c r="W4" s="109"/>
      <c r="X4" s="2"/>
    </row>
    <row r="5" spans="1:51" ht="51.75" customHeight="1">
      <c r="A5" s="102"/>
      <c r="B5" s="102"/>
      <c r="C5" s="123"/>
      <c r="D5" s="98"/>
      <c r="E5" s="99"/>
      <c r="F5" s="105" t="s">
        <v>5</v>
      </c>
      <c r="G5" s="106"/>
      <c r="H5" s="110" t="s">
        <v>6</v>
      </c>
      <c r="I5" s="110"/>
      <c r="J5" s="94" t="s">
        <v>7</v>
      </c>
      <c r="K5" s="95"/>
      <c r="L5" s="117" t="s">
        <v>5</v>
      </c>
      <c r="M5" s="118"/>
      <c r="N5" s="94" t="s">
        <v>6</v>
      </c>
      <c r="O5" s="94"/>
      <c r="P5" s="94" t="s">
        <v>7</v>
      </c>
      <c r="Q5" s="95"/>
      <c r="R5" s="96" t="s">
        <v>5</v>
      </c>
      <c r="S5" s="97"/>
      <c r="T5" s="100" t="s">
        <v>6</v>
      </c>
      <c r="U5" s="100"/>
      <c r="V5" s="94" t="s">
        <v>7</v>
      </c>
      <c r="W5" s="94"/>
      <c r="X5" s="4"/>
    </row>
    <row r="6" spans="1:51" s="34" customFormat="1" ht="31.5" customHeight="1">
      <c r="A6" s="103"/>
      <c r="B6" s="103"/>
      <c r="C6" s="120" t="s">
        <v>16</v>
      </c>
      <c r="D6" s="121"/>
      <c r="E6" s="84" t="s">
        <v>17</v>
      </c>
      <c r="F6" s="44" t="s">
        <v>16</v>
      </c>
      <c r="G6" s="32" t="s">
        <v>17</v>
      </c>
      <c r="H6" s="32" t="s">
        <v>16</v>
      </c>
      <c r="I6" s="32" t="s">
        <v>17</v>
      </c>
      <c r="J6" s="36" t="s">
        <v>16</v>
      </c>
      <c r="K6" s="45" t="s">
        <v>17</v>
      </c>
      <c r="L6" s="44" t="s">
        <v>16</v>
      </c>
      <c r="M6" s="32" t="s">
        <v>17</v>
      </c>
      <c r="N6" s="32" t="s">
        <v>16</v>
      </c>
      <c r="O6" s="32" t="s">
        <v>17</v>
      </c>
      <c r="P6" s="32" t="s">
        <v>16</v>
      </c>
      <c r="Q6" s="39" t="s">
        <v>17</v>
      </c>
      <c r="R6" s="44" t="s">
        <v>16</v>
      </c>
      <c r="S6" s="32" t="s">
        <v>17</v>
      </c>
      <c r="T6" s="32" t="s">
        <v>16</v>
      </c>
      <c r="U6" s="32" t="s">
        <v>17</v>
      </c>
      <c r="V6" s="32" t="s">
        <v>16</v>
      </c>
      <c r="W6" s="32" t="s">
        <v>17</v>
      </c>
      <c r="X6" s="33"/>
    </row>
    <row r="7" spans="1:51" ht="27" customHeight="1">
      <c r="A7" s="31">
        <v>1</v>
      </c>
      <c r="B7" s="31">
        <v>2</v>
      </c>
      <c r="C7" s="31">
        <v>3</v>
      </c>
      <c r="D7" s="37">
        <v>4</v>
      </c>
      <c r="E7" s="41" t="s">
        <v>50</v>
      </c>
      <c r="F7" s="48">
        <v>5</v>
      </c>
      <c r="G7" s="31" t="s">
        <v>14</v>
      </c>
      <c r="H7" s="31">
        <v>7</v>
      </c>
      <c r="I7" s="31" t="s">
        <v>15</v>
      </c>
      <c r="J7" s="31">
        <v>8</v>
      </c>
      <c r="K7" s="37" t="s">
        <v>18</v>
      </c>
      <c r="L7" s="40">
        <v>9</v>
      </c>
      <c r="M7" s="31" t="s">
        <v>19</v>
      </c>
      <c r="N7" s="31">
        <v>10</v>
      </c>
      <c r="O7" s="31" t="s">
        <v>20</v>
      </c>
      <c r="P7" s="31">
        <v>11</v>
      </c>
      <c r="Q7" s="41" t="s">
        <v>21</v>
      </c>
      <c r="R7" s="40">
        <v>12</v>
      </c>
      <c r="S7" s="31" t="s">
        <v>22</v>
      </c>
      <c r="T7" s="31">
        <v>13</v>
      </c>
      <c r="U7" s="31" t="s">
        <v>23</v>
      </c>
      <c r="V7" s="31">
        <v>14</v>
      </c>
      <c r="W7" s="31" t="s">
        <v>24</v>
      </c>
      <c r="X7" s="4"/>
    </row>
    <row r="8" spans="1:51" s="17" customFormat="1" ht="27.75" customHeight="1">
      <c r="A8" s="23" t="s">
        <v>8</v>
      </c>
      <c r="B8" s="24">
        <f>SUM(B9:B24)</f>
        <v>141</v>
      </c>
      <c r="C8" s="49">
        <f>SUM(C9:C24)</f>
        <v>9175.0460000000003</v>
      </c>
      <c r="D8" s="82">
        <f>SUM(D9:D24)</f>
        <v>7054.1127000000006</v>
      </c>
      <c r="E8" s="46">
        <f>D8/C8*100</f>
        <v>76.883676659495777</v>
      </c>
      <c r="F8" s="64">
        <f>SUM(F9:F24)</f>
        <v>4074.8905</v>
      </c>
      <c r="G8" s="30">
        <f>F8/D8*100</f>
        <v>57.766166678907751</v>
      </c>
      <c r="H8" s="24">
        <f>SUM(H9:H24)</f>
        <v>1770.8722</v>
      </c>
      <c r="I8" s="30">
        <f>H8/F8*100</f>
        <v>43.45815427432958</v>
      </c>
      <c r="J8" s="24">
        <f>SUM(J9:J24)</f>
        <v>431.09699999999998</v>
      </c>
      <c r="K8" s="42">
        <f>J8/F8*100</f>
        <v>10.57935176417624</v>
      </c>
      <c r="L8" s="66">
        <f>SUM(L9:L24)</f>
        <v>2943.2121999999999</v>
      </c>
      <c r="M8" s="30">
        <f>L8/D8*100</f>
        <v>41.723350975098541</v>
      </c>
      <c r="N8" s="24">
        <f>SUM(N9:N24)</f>
        <v>2738.0451999999996</v>
      </c>
      <c r="O8" s="30">
        <f>N8/L8*100</f>
        <v>93.029146862057715</v>
      </c>
      <c r="P8" s="24">
        <f>SUM(P9:P24)</f>
        <v>2</v>
      </c>
      <c r="Q8" s="46">
        <f>P8/L8*100</f>
        <v>6.7952966490149785E-2</v>
      </c>
      <c r="R8" s="68">
        <f>SUM(R9:R24)</f>
        <v>35</v>
      </c>
      <c r="S8" s="30">
        <f>R8/D8*100</f>
        <v>0.49616445736683512</v>
      </c>
      <c r="T8" s="24">
        <f>SUM(T9:T24)</f>
        <v>1</v>
      </c>
      <c r="U8" s="30">
        <f>IF(R8&gt;0,T8/R8*100,0)</f>
        <v>2.8571428571428572</v>
      </c>
      <c r="V8" s="24">
        <f>SUM(V9:V24)</f>
        <v>0</v>
      </c>
      <c r="W8" s="30">
        <f>IF(R8&gt;0,V8/R8*100,0)</f>
        <v>0</v>
      </c>
      <c r="X8" s="25"/>
      <c r="Y8" s="25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20.100000000000001" customHeight="1">
      <c r="A9" s="51" t="s">
        <v>25</v>
      </c>
      <c r="B9" s="22">
        <v>9</v>
      </c>
      <c r="C9" s="50">
        <v>590.94999999999993</v>
      </c>
      <c r="D9" s="83">
        <v>459.29999999999995</v>
      </c>
      <c r="E9" s="47">
        <f>D9/C9*100</f>
        <v>77.722311532278525</v>
      </c>
      <c r="F9" s="65">
        <v>289.23</v>
      </c>
      <c r="G9" s="35">
        <f t="shared" ref="G9:G24" si="0">F9/D9*100</f>
        <v>62.971913781841948</v>
      </c>
      <c r="H9" s="22">
        <v>131</v>
      </c>
      <c r="I9" s="35">
        <f t="shared" ref="I9:I24" si="1">H9/F9*100</f>
        <v>45.292673650727792</v>
      </c>
      <c r="J9" s="22">
        <v>18</v>
      </c>
      <c r="K9" s="43">
        <f t="shared" ref="K9:K24" si="2">J9/F9*100</f>
        <v>6.223420806970231</v>
      </c>
      <c r="L9" s="67">
        <v>170.07</v>
      </c>
      <c r="M9" s="35">
        <f t="shared" ref="M9:M24" si="3">L9/D9*100</f>
        <v>37.028086218158066</v>
      </c>
      <c r="N9" s="22">
        <v>157.07</v>
      </c>
      <c r="O9" s="35">
        <f t="shared" ref="O9:O24" si="4">N9/L9*100</f>
        <v>92.356088669371445</v>
      </c>
      <c r="P9" s="22">
        <v>0</v>
      </c>
      <c r="Q9" s="47">
        <f t="shared" ref="Q9:Q24" si="5">P9/L9*100</f>
        <v>0</v>
      </c>
      <c r="R9" s="69">
        <v>0</v>
      </c>
      <c r="S9" s="35">
        <f t="shared" ref="S9:S24" si="6">R9/D9*100</f>
        <v>0</v>
      </c>
      <c r="T9" s="13">
        <v>0</v>
      </c>
      <c r="U9" s="35">
        <f t="shared" ref="U9:U24" si="7">IF(R9&gt;0,T9/R9*100,0)</f>
        <v>0</v>
      </c>
      <c r="V9" s="13">
        <v>0</v>
      </c>
      <c r="W9" s="35">
        <f t="shared" ref="W9:W24" si="8">IF(R9&gt;0,V9/R9*100,0)</f>
        <v>0</v>
      </c>
      <c r="X9" s="16"/>
      <c r="Y9" s="2"/>
    </row>
    <row r="10" spans="1:51" ht="20.100000000000001" customHeight="1">
      <c r="A10" s="52" t="s">
        <v>26</v>
      </c>
      <c r="B10" s="22">
        <v>9</v>
      </c>
      <c r="C10" s="50">
        <v>578.16300000000001</v>
      </c>
      <c r="D10" s="83">
        <v>448</v>
      </c>
      <c r="E10" s="47">
        <f t="shared" ref="E10:E24" si="9">D10/C10*100</f>
        <v>77.486798705555344</v>
      </c>
      <c r="F10" s="65">
        <v>239</v>
      </c>
      <c r="G10" s="35">
        <f t="shared" si="0"/>
        <v>53.348214285714292</v>
      </c>
      <c r="H10" s="22">
        <v>91</v>
      </c>
      <c r="I10" s="35">
        <f t="shared" si="1"/>
        <v>38.07531380753138</v>
      </c>
      <c r="J10" s="22">
        <v>17</v>
      </c>
      <c r="K10" s="43">
        <f t="shared" si="2"/>
        <v>7.1129707112970717</v>
      </c>
      <c r="L10" s="67">
        <v>207</v>
      </c>
      <c r="M10" s="35">
        <f t="shared" si="3"/>
        <v>46.205357142857146</v>
      </c>
      <c r="N10" s="22">
        <v>174</v>
      </c>
      <c r="O10" s="35">
        <f t="shared" si="4"/>
        <v>84.05797101449275</v>
      </c>
      <c r="P10" s="22">
        <v>0</v>
      </c>
      <c r="Q10" s="47">
        <f t="shared" si="5"/>
        <v>0</v>
      </c>
      <c r="R10" s="69">
        <v>2</v>
      </c>
      <c r="S10" s="35">
        <f t="shared" si="6"/>
        <v>0.4464285714285714</v>
      </c>
      <c r="T10" s="13">
        <v>0</v>
      </c>
      <c r="U10" s="35">
        <f t="shared" si="7"/>
        <v>0</v>
      </c>
      <c r="V10" s="13">
        <v>0</v>
      </c>
      <c r="W10" s="35">
        <f t="shared" si="8"/>
        <v>0</v>
      </c>
      <c r="X10" s="2"/>
      <c r="Y10" s="2"/>
    </row>
    <row r="11" spans="1:51" ht="20.100000000000001" customHeight="1">
      <c r="A11" s="51" t="s">
        <v>27</v>
      </c>
      <c r="B11" s="22">
        <v>9</v>
      </c>
      <c r="C11" s="50">
        <v>472.58</v>
      </c>
      <c r="D11" s="83">
        <v>358.58</v>
      </c>
      <c r="E11" s="47">
        <f t="shared" si="9"/>
        <v>75.877100173515601</v>
      </c>
      <c r="F11" s="65">
        <v>204.58</v>
      </c>
      <c r="G11" s="35">
        <f t="shared" si="0"/>
        <v>57.052819454515038</v>
      </c>
      <c r="H11" s="22">
        <v>89.58</v>
      </c>
      <c r="I11" s="35">
        <f t="shared" si="1"/>
        <v>43.787271483038417</v>
      </c>
      <c r="J11" s="22">
        <v>12</v>
      </c>
      <c r="K11" s="43">
        <f t="shared" si="2"/>
        <v>5.8656760191612083</v>
      </c>
      <c r="L11" s="67">
        <v>152</v>
      </c>
      <c r="M11" s="35">
        <f t="shared" si="3"/>
        <v>42.38942495398517</v>
      </c>
      <c r="N11" s="22">
        <v>144</v>
      </c>
      <c r="O11" s="35">
        <f t="shared" si="4"/>
        <v>94.73684210526315</v>
      </c>
      <c r="P11" s="22">
        <v>0</v>
      </c>
      <c r="Q11" s="47">
        <f t="shared" si="5"/>
        <v>0</v>
      </c>
      <c r="R11" s="69">
        <v>2</v>
      </c>
      <c r="S11" s="35">
        <f t="shared" si="6"/>
        <v>0.5577555914998048</v>
      </c>
      <c r="T11" s="13">
        <v>0</v>
      </c>
      <c r="U11" s="35">
        <f t="shared" si="7"/>
        <v>0</v>
      </c>
      <c r="V11" s="13">
        <v>0</v>
      </c>
      <c r="W11" s="35">
        <f t="shared" si="8"/>
        <v>0</v>
      </c>
      <c r="X11" s="2"/>
      <c r="Y11" s="2"/>
    </row>
    <row r="12" spans="1:51" ht="20.100000000000001" customHeight="1">
      <c r="A12" s="51" t="s">
        <v>28</v>
      </c>
      <c r="B12" s="22">
        <v>2</v>
      </c>
      <c r="C12" s="50">
        <v>56</v>
      </c>
      <c r="D12" s="83">
        <v>42</v>
      </c>
      <c r="E12" s="47">
        <f t="shared" si="9"/>
        <v>75</v>
      </c>
      <c r="F12" s="65">
        <v>24</v>
      </c>
      <c r="G12" s="35">
        <f t="shared" si="0"/>
        <v>57.142857142857139</v>
      </c>
      <c r="H12" s="22">
        <v>12</v>
      </c>
      <c r="I12" s="35">
        <f t="shared" si="1"/>
        <v>50</v>
      </c>
      <c r="J12" s="22">
        <v>1</v>
      </c>
      <c r="K12" s="43">
        <f t="shared" si="2"/>
        <v>4.1666666666666661</v>
      </c>
      <c r="L12" s="67">
        <v>18</v>
      </c>
      <c r="M12" s="35">
        <f t="shared" si="3"/>
        <v>42.857142857142854</v>
      </c>
      <c r="N12" s="22">
        <v>18</v>
      </c>
      <c r="O12" s="35">
        <f t="shared" si="4"/>
        <v>100</v>
      </c>
      <c r="P12" s="22">
        <v>0</v>
      </c>
      <c r="Q12" s="47">
        <f t="shared" si="5"/>
        <v>0</v>
      </c>
      <c r="R12" s="69">
        <v>0</v>
      </c>
      <c r="S12" s="35">
        <f t="shared" si="6"/>
        <v>0</v>
      </c>
      <c r="T12" s="13">
        <v>0</v>
      </c>
      <c r="U12" s="35">
        <f t="shared" si="7"/>
        <v>0</v>
      </c>
      <c r="V12" s="13">
        <v>0</v>
      </c>
      <c r="W12" s="35">
        <f t="shared" si="8"/>
        <v>0</v>
      </c>
      <c r="X12" s="16"/>
      <c r="Y12" s="2"/>
    </row>
    <row r="13" spans="1:51" ht="20.100000000000001" customHeight="1">
      <c r="A13" s="51" t="s">
        <v>29</v>
      </c>
      <c r="B13" s="22">
        <v>8</v>
      </c>
      <c r="C13" s="50">
        <v>451.87299999999999</v>
      </c>
      <c r="D13" s="83">
        <v>348.96000000000004</v>
      </c>
      <c r="E13" s="47">
        <f t="shared" si="9"/>
        <v>77.22523806467747</v>
      </c>
      <c r="F13" s="65">
        <v>213.15899999999999</v>
      </c>
      <c r="G13" s="35">
        <f t="shared" si="0"/>
        <v>61.084078404401644</v>
      </c>
      <c r="H13" s="22">
        <v>121.258</v>
      </c>
      <c r="I13" s="35">
        <f t="shared" si="1"/>
        <v>56.886174170454915</v>
      </c>
      <c r="J13" s="22">
        <v>12</v>
      </c>
      <c r="K13" s="43">
        <f t="shared" si="2"/>
        <v>5.6296004391088346</v>
      </c>
      <c r="L13" s="67">
        <v>135.80099999999999</v>
      </c>
      <c r="M13" s="35">
        <f t="shared" si="3"/>
        <v>38.915921595598341</v>
      </c>
      <c r="N13" s="22">
        <v>135.80099999999999</v>
      </c>
      <c r="O13" s="35">
        <f t="shared" si="4"/>
        <v>100</v>
      </c>
      <c r="P13" s="22">
        <v>0</v>
      </c>
      <c r="Q13" s="47">
        <f t="shared" si="5"/>
        <v>0</v>
      </c>
      <c r="R13" s="69">
        <v>0</v>
      </c>
      <c r="S13" s="35">
        <f t="shared" si="6"/>
        <v>0</v>
      </c>
      <c r="T13" s="13">
        <v>0</v>
      </c>
      <c r="U13" s="35">
        <f t="shared" si="7"/>
        <v>0</v>
      </c>
      <c r="V13" s="13">
        <v>0</v>
      </c>
      <c r="W13" s="35">
        <f t="shared" si="8"/>
        <v>0</v>
      </c>
      <c r="X13" s="2"/>
      <c r="Y13" s="2"/>
    </row>
    <row r="14" spans="1:51" ht="20.100000000000001" customHeight="1">
      <c r="A14" s="51" t="s">
        <v>30</v>
      </c>
      <c r="B14" s="22">
        <v>13</v>
      </c>
      <c r="C14" s="50">
        <v>734.23</v>
      </c>
      <c r="D14" s="83">
        <v>584.22900000000004</v>
      </c>
      <c r="E14" s="47">
        <f t="shared" si="9"/>
        <v>79.570298135461641</v>
      </c>
      <c r="F14" s="65">
        <v>328.84100000000001</v>
      </c>
      <c r="G14" s="35">
        <f t="shared" si="0"/>
        <v>56.286319234409788</v>
      </c>
      <c r="H14" s="22">
        <v>125.29</v>
      </c>
      <c r="I14" s="35">
        <f t="shared" si="1"/>
        <v>38.100480171268181</v>
      </c>
      <c r="J14" s="22">
        <v>51.097000000000001</v>
      </c>
      <c r="K14" s="43">
        <f t="shared" si="2"/>
        <v>15.538512533412804</v>
      </c>
      <c r="L14" s="67">
        <v>245.38800000000001</v>
      </c>
      <c r="M14" s="35">
        <f t="shared" si="3"/>
        <v>42.002023179267034</v>
      </c>
      <c r="N14" s="22">
        <v>233.38800000000001</v>
      </c>
      <c r="O14" s="35">
        <f t="shared" si="4"/>
        <v>95.109785319575536</v>
      </c>
      <c r="P14" s="22">
        <v>0</v>
      </c>
      <c r="Q14" s="47">
        <f t="shared" si="5"/>
        <v>0</v>
      </c>
      <c r="R14" s="69">
        <v>10</v>
      </c>
      <c r="S14" s="35">
        <f t="shared" si="6"/>
        <v>1.7116575863231711</v>
      </c>
      <c r="T14" s="13">
        <v>0</v>
      </c>
      <c r="U14" s="35">
        <f t="shared" si="7"/>
        <v>0</v>
      </c>
      <c r="V14" s="13">
        <v>0</v>
      </c>
      <c r="W14" s="35">
        <f t="shared" si="8"/>
        <v>0</v>
      </c>
      <c r="X14" s="16"/>
      <c r="Y14" s="2"/>
    </row>
    <row r="15" spans="1:51" ht="20.100000000000001" customHeight="1">
      <c r="A15" s="51" t="s">
        <v>31</v>
      </c>
      <c r="B15" s="22">
        <v>10</v>
      </c>
      <c r="C15" s="50">
        <v>434.23</v>
      </c>
      <c r="D15" s="83">
        <v>318.54000000000002</v>
      </c>
      <c r="E15" s="47">
        <f t="shared" si="9"/>
        <v>73.357437302811874</v>
      </c>
      <c r="F15" s="65">
        <v>196.22</v>
      </c>
      <c r="G15" s="35">
        <f t="shared" si="0"/>
        <v>61.599799083317627</v>
      </c>
      <c r="H15" s="22">
        <v>63</v>
      </c>
      <c r="I15" s="35">
        <f t="shared" si="1"/>
        <v>32.106818876770973</v>
      </c>
      <c r="J15" s="22">
        <v>33</v>
      </c>
      <c r="K15" s="43">
        <f t="shared" si="2"/>
        <v>16.817857506880031</v>
      </c>
      <c r="L15" s="67">
        <v>122.32</v>
      </c>
      <c r="M15" s="35">
        <f t="shared" si="3"/>
        <v>38.400200916682358</v>
      </c>
      <c r="N15" s="22">
        <v>112.32</v>
      </c>
      <c r="O15" s="35">
        <f t="shared" si="4"/>
        <v>91.824722040549375</v>
      </c>
      <c r="P15" s="22">
        <v>0</v>
      </c>
      <c r="Q15" s="47">
        <f t="shared" si="5"/>
        <v>0</v>
      </c>
      <c r="R15" s="69">
        <v>0</v>
      </c>
      <c r="S15" s="35">
        <f t="shared" si="6"/>
        <v>0</v>
      </c>
      <c r="T15" s="13">
        <v>0</v>
      </c>
      <c r="U15" s="35">
        <f t="shared" si="7"/>
        <v>0</v>
      </c>
      <c r="V15" s="13">
        <v>0</v>
      </c>
      <c r="W15" s="35">
        <f t="shared" si="8"/>
        <v>0</v>
      </c>
      <c r="X15" s="2"/>
      <c r="Y15" s="2"/>
    </row>
    <row r="16" spans="1:51" ht="20.100000000000001" customHeight="1">
      <c r="A16" s="51" t="s">
        <v>32</v>
      </c>
      <c r="B16" s="22">
        <v>5</v>
      </c>
      <c r="C16" s="50">
        <v>403.71199999999999</v>
      </c>
      <c r="D16" s="83">
        <v>338.74400000000003</v>
      </c>
      <c r="E16" s="47">
        <f t="shared" si="9"/>
        <v>83.90733988585923</v>
      </c>
      <c r="F16" s="65">
        <v>201.71</v>
      </c>
      <c r="G16" s="35">
        <f t="shared" si="0"/>
        <v>59.546442151004882</v>
      </c>
      <c r="H16" s="22">
        <v>54.58</v>
      </c>
      <c r="I16" s="35">
        <f t="shared" si="1"/>
        <v>27.058648554855978</v>
      </c>
      <c r="J16" s="22">
        <v>41</v>
      </c>
      <c r="K16" s="43">
        <f t="shared" si="2"/>
        <v>20.326210896832084</v>
      </c>
      <c r="L16" s="67">
        <v>135.03399999999999</v>
      </c>
      <c r="M16" s="35">
        <f t="shared" si="3"/>
        <v>39.863141487376893</v>
      </c>
      <c r="N16" s="22">
        <v>127.937</v>
      </c>
      <c r="O16" s="35">
        <f t="shared" si="4"/>
        <v>94.744286624109492</v>
      </c>
      <c r="P16" s="22">
        <v>0</v>
      </c>
      <c r="Q16" s="47">
        <f t="shared" si="5"/>
        <v>0</v>
      </c>
      <c r="R16" s="69">
        <v>2</v>
      </c>
      <c r="S16" s="35">
        <f t="shared" si="6"/>
        <v>0.59041636161821309</v>
      </c>
      <c r="T16" s="13">
        <v>0</v>
      </c>
      <c r="U16" s="35">
        <f t="shared" si="7"/>
        <v>0</v>
      </c>
      <c r="V16" s="13">
        <v>0</v>
      </c>
      <c r="W16" s="35">
        <f t="shared" si="8"/>
        <v>0</v>
      </c>
      <c r="X16" s="2"/>
      <c r="Y16" s="2"/>
    </row>
    <row r="17" spans="1:51" ht="20.100000000000001" customHeight="1">
      <c r="A17" s="51" t="s">
        <v>33</v>
      </c>
      <c r="B17" s="22">
        <v>12</v>
      </c>
      <c r="C17" s="50">
        <v>1225.04</v>
      </c>
      <c r="D17" s="83">
        <v>932</v>
      </c>
      <c r="E17" s="47">
        <f t="shared" si="9"/>
        <v>76.079148435969429</v>
      </c>
      <c r="F17" s="65">
        <v>517</v>
      </c>
      <c r="G17" s="35">
        <f t="shared" si="0"/>
        <v>55.472103004291853</v>
      </c>
      <c r="H17" s="22">
        <v>268</v>
      </c>
      <c r="I17" s="35">
        <f t="shared" si="1"/>
        <v>51.83752417794971</v>
      </c>
      <c r="J17" s="22">
        <v>38</v>
      </c>
      <c r="K17" s="43">
        <f t="shared" si="2"/>
        <v>7.3500967117988401</v>
      </c>
      <c r="L17" s="67">
        <v>408</v>
      </c>
      <c r="M17" s="35">
        <f t="shared" si="3"/>
        <v>43.776824034334766</v>
      </c>
      <c r="N17" s="22">
        <v>370</v>
      </c>
      <c r="O17" s="35">
        <f t="shared" si="4"/>
        <v>90.686274509803923</v>
      </c>
      <c r="P17" s="22">
        <v>0</v>
      </c>
      <c r="Q17" s="47">
        <f t="shared" si="5"/>
        <v>0</v>
      </c>
      <c r="R17" s="69">
        <v>7</v>
      </c>
      <c r="S17" s="35">
        <f t="shared" si="6"/>
        <v>0.75107296137339052</v>
      </c>
      <c r="T17" s="13">
        <v>1</v>
      </c>
      <c r="U17" s="61">
        <f t="shared" si="7"/>
        <v>14.285714285714285</v>
      </c>
      <c r="V17" s="13">
        <v>0</v>
      </c>
      <c r="W17" s="35">
        <f t="shared" si="8"/>
        <v>0</v>
      </c>
      <c r="X17" s="16"/>
      <c r="Y17" s="2"/>
    </row>
    <row r="18" spans="1:51" ht="20.100000000000001" customHeight="1">
      <c r="A18" s="51" t="s">
        <v>34</v>
      </c>
      <c r="B18" s="22">
        <v>9</v>
      </c>
      <c r="C18" s="50">
        <v>429.58</v>
      </c>
      <c r="D18" s="83">
        <v>333.58</v>
      </c>
      <c r="E18" s="47">
        <f t="shared" si="9"/>
        <v>77.652590902742219</v>
      </c>
      <c r="F18" s="65">
        <v>195.39</v>
      </c>
      <c r="G18" s="35">
        <f t="shared" si="0"/>
        <v>58.573655494933753</v>
      </c>
      <c r="H18" s="22">
        <v>75</v>
      </c>
      <c r="I18" s="35">
        <f t="shared" si="1"/>
        <v>38.384768923691084</v>
      </c>
      <c r="J18" s="22">
        <v>18</v>
      </c>
      <c r="K18" s="43">
        <f t="shared" si="2"/>
        <v>9.2123445416858605</v>
      </c>
      <c r="L18" s="67">
        <v>138.19</v>
      </c>
      <c r="M18" s="35">
        <f t="shared" si="3"/>
        <v>41.426344505066254</v>
      </c>
      <c r="N18" s="22">
        <v>126.19</v>
      </c>
      <c r="O18" s="35">
        <f t="shared" si="4"/>
        <v>91.316303639916057</v>
      </c>
      <c r="P18" s="22">
        <v>0</v>
      </c>
      <c r="Q18" s="47">
        <f t="shared" si="5"/>
        <v>0</v>
      </c>
      <c r="R18" s="69">
        <v>0</v>
      </c>
      <c r="S18" s="35">
        <f t="shared" si="6"/>
        <v>0</v>
      </c>
      <c r="T18" s="13">
        <v>0</v>
      </c>
      <c r="U18" s="35">
        <f t="shared" si="7"/>
        <v>0</v>
      </c>
      <c r="V18" s="13">
        <v>0</v>
      </c>
      <c r="W18" s="35">
        <f t="shared" si="8"/>
        <v>0</v>
      </c>
      <c r="X18" s="2"/>
      <c r="Y18" s="2"/>
    </row>
    <row r="19" spans="1:51" ht="20.100000000000001" customHeight="1">
      <c r="A19" s="51" t="s">
        <v>35</v>
      </c>
      <c r="B19" s="22">
        <v>2</v>
      </c>
      <c r="C19" s="50">
        <v>156</v>
      </c>
      <c r="D19" s="83">
        <v>119</v>
      </c>
      <c r="E19" s="47">
        <f t="shared" si="9"/>
        <v>76.28205128205127</v>
      </c>
      <c r="F19" s="65">
        <v>63.25</v>
      </c>
      <c r="G19" s="35">
        <f t="shared" si="0"/>
        <v>53.15126050420168</v>
      </c>
      <c r="H19" s="22">
        <v>24</v>
      </c>
      <c r="I19" s="35">
        <f t="shared" si="1"/>
        <v>37.944664031620547</v>
      </c>
      <c r="J19" s="22">
        <v>10</v>
      </c>
      <c r="K19" s="43">
        <f t="shared" si="2"/>
        <v>15.810276679841898</v>
      </c>
      <c r="L19" s="67">
        <v>54.75</v>
      </c>
      <c r="M19" s="35">
        <f>L19/D19*100</f>
        <v>46.008403361344534</v>
      </c>
      <c r="N19" s="22">
        <v>51</v>
      </c>
      <c r="O19" s="35">
        <f>N19/L19*100</f>
        <v>93.150684931506845</v>
      </c>
      <c r="P19" s="22">
        <v>0</v>
      </c>
      <c r="Q19" s="47">
        <f t="shared" si="5"/>
        <v>0</v>
      </c>
      <c r="R19" s="69">
        <v>1</v>
      </c>
      <c r="S19" s="35">
        <f t="shared" si="6"/>
        <v>0.84033613445378152</v>
      </c>
      <c r="T19" s="13">
        <v>0</v>
      </c>
      <c r="U19" s="35">
        <f t="shared" si="7"/>
        <v>0</v>
      </c>
      <c r="V19" s="13">
        <v>0</v>
      </c>
      <c r="W19" s="35">
        <f t="shared" si="8"/>
        <v>0</v>
      </c>
      <c r="X19" s="2"/>
      <c r="Y19" s="2"/>
    </row>
    <row r="20" spans="1:51" ht="20.100000000000001" customHeight="1">
      <c r="A20" s="51" t="s">
        <v>36</v>
      </c>
      <c r="B20" s="22">
        <v>15</v>
      </c>
      <c r="C20" s="50">
        <v>1017.667</v>
      </c>
      <c r="D20" s="83">
        <v>801.54</v>
      </c>
      <c r="E20" s="47">
        <f t="shared" si="9"/>
        <v>78.762502861938131</v>
      </c>
      <c r="F20" s="65">
        <v>477.83499999999998</v>
      </c>
      <c r="G20" s="35">
        <f t="shared" si="0"/>
        <v>59.614616862539613</v>
      </c>
      <c r="H20" s="22">
        <v>213.04</v>
      </c>
      <c r="I20" s="35">
        <f t="shared" si="1"/>
        <v>44.584427679010538</v>
      </c>
      <c r="J20" s="22">
        <v>49</v>
      </c>
      <c r="K20" s="43">
        <f t="shared" si="2"/>
        <v>10.254585787981208</v>
      </c>
      <c r="L20" s="67">
        <v>317.69499999999999</v>
      </c>
      <c r="M20" s="35">
        <f t="shared" si="3"/>
        <v>39.635576515208228</v>
      </c>
      <c r="N20" s="22">
        <v>300.69499999999999</v>
      </c>
      <c r="O20" s="35">
        <f t="shared" si="4"/>
        <v>94.648955759454822</v>
      </c>
      <c r="P20" s="22">
        <v>0</v>
      </c>
      <c r="Q20" s="47">
        <f t="shared" si="5"/>
        <v>0</v>
      </c>
      <c r="R20" s="69">
        <v>6</v>
      </c>
      <c r="S20" s="35">
        <f t="shared" si="6"/>
        <v>0.74855902387903295</v>
      </c>
      <c r="T20" s="13">
        <v>0</v>
      </c>
      <c r="U20" s="35">
        <f t="shared" si="7"/>
        <v>0</v>
      </c>
      <c r="V20" s="13">
        <v>0</v>
      </c>
      <c r="W20" s="35">
        <f t="shared" si="8"/>
        <v>0</v>
      </c>
      <c r="X20" s="2"/>
      <c r="Y20" s="2"/>
    </row>
    <row r="21" spans="1:51" s="17" customFormat="1" ht="20.100000000000001" customHeight="1">
      <c r="A21" s="51" t="s">
        <v>37</v>
      </c>
      <c r="B21" s="22">
        <v>9</v>
      </c>
      <c r="C21" s="50">
        <v>448.08099999999996</v>
      </c>
      <c r="D21" s="83">
        <v>351.08969999999999</v>
      </c>
      <c r="E21" s="47">
        <f t="shared" si="9"/>
        <v>78.354069911466908</v>
      </c>
      <c r="F21" s="65">
        <v>207.12549999999999</v>
      </c>
      <c r="G21" s="35">
        <f t="shared" si="0"/>
        <v>58.995037450543265</v>
      </c>
      <c r="H21" s="22">
        <v>59.964199999999998</v>
      </c>
      <c r="I21" s="35">
        <f t="shared" si="1"/>
        <v>28.950660348436092</v>
      </c>
      <c r="J21" s="22">
        <v>32</v>
      </c>
      <c r="K21" s="43">
        <f t="shared" si="2"/>
        <v>15.4495704295222</v>
      </c>
      <c r="L21" s="67">
        <v>142.96420000000001</v>
      </c>
      <c r="M21" s="35">
        <f t="shared" si="3"/>
        <v>40.720135053805336</v>
      </c>
      <c r="N21" s="22">
        <v>120.96419999999999</v>
      </c>
      <c r="O21" s="35">
        <f t="shared" si="4"/>
        <v>84.61153211783089</v>
      </c>
      <c r="P21" s="22">
        <v>1</v>
      </c>
      <c r="Q21" s="47">
        <f>P21/L21*100</f>
        <v>0.69947581282586824</v>
      </c>
      <c r="R21" s="69">
        <v>1</v>
      </c>
      <c r="S21" s="35">
        <f t="shared" si="6"/>
        <v>0.2848274956513962</v>
      </c>
      <c r="T21" s="13">
        <v>0</v>
      </c>
      <c r="U21" s="35">
        <f t="shared" si="7"/>
        <v>0</v>
      </c>
      <c r="V21" s="13">
        <v>0</v>
      </c>
      <c r="W21" s="35">
        <f t="shared" si="8"/>
        <v>0</v>
      </c>
      <c r="X21" s="2"/>
      <c r="Y21" s="2"/>
    </row>
    <row r="22" spans="1:51" ht="20.100000000000001" customHeight="1">
      <c r="A22" s="52" t="s">
        <v>38</v>
      </c>
      <c r="B22" s="22">
        <v>10</v>
      </c>
      <c r="C22" s="50">
        <v>474</v>
      </c>
      <c r="D22" s="83">
        <v>345</v>
      </c>
      <c r="E22" s="47">
        <f t="shared" si="9"/>
        <v>72.784810126582272</v>
      </c>
      <c r="F22" s="65">
        <v>189</v>
      </c>
      <c r="G22" s="35">
        <f t="shared" si="0"/>
        <v>54.782608695652172</v>
      </c>
      <c r="H22" s="22">
        <v>83</v>
      </c>
      <c r="I22" s="35">
        <f t="shared" si="1"/>
        <v>43.915343915343911</v>
      </c>
      <c r="J22" s="22">
        <v>39</v>
      </c>
      <c r="K22" s="43">
        <f t="shared" si="2"/>
        <v>20.634920634920633</v>
      </c>
      <c r="L22" s="67">
        <v>155</v>
      </c>
      <c r="M22" s="35">
        <f t="shared" si="3"/>
        <v>44.927536231884055</v>
      </c>
      <c r="N22" s="22">
        <v>148</v>
      </c>
      <c r="O22" s="35">
        <f t="shared" si="4"/>
        <v>95.483870967741936</v>
      </c>
      <c r="P22" s="22">
        <v>1</v>
      </c>
      <c r="Q22" s="47">
        <f t="shared" si="5"/>
        <v>0.64516129032258063</v>
      </c>
      <c r="R22" s="69">
        <v>2</v>
      </c>
      <c r="S22" s="35">
        <f t="shared" si="6"/>
        <v>0.57971014492753625</v>
      </c>
      <c r="T22" s="13">
        <v>0</v>
      </c>
      <c r="U22" s="35">
        <f t="shared" si="7"/>
        <v>0</v>
      </c>
      <c r="V22" s="13">
        <v>0</v>
      </c>
      <c r="W22" s="35">
        <f t="shared" si="8"/>
        <v>0</v>
      </c>
      <c r="X22" s="2"/>
      <c r="Y22" s="2"/>
    </row>
    <row r="23" spans="1:51" ht="20.100000000000001" customHeight="1">
      <c r="A23" s="51" t="s">
        <v>39</v>
      </c>
      <c r="B23" s="22">
        <v>9</v>
      </c>
      <c r="C23" s="50">
        <v>702.55</v>
      </c>
      <c r="D23" s="83">
        <v>540.54999999999995</v>
      </c>
      <c r="E23" s="47">
        <f t="shared" si="9"/>
        <v>76.941142979147386</v>
      </c>
      <c r="F23" s="65">
        <v>317.55</v>
      </c>
      <c r="G23" s="35">
        <f t="shared" si="0"/>
        <v>58.745721949865882</v>
      </c>
      <c r="H23" s="22">
        <v>123</v>
      </c>
      <c r="I23" s="35">
        <f t="shared" si="1"/>
        <v>38.734057628719889</v>
      </c>
      <c r="J23" s="22">
        <v>24</v>
      </c>
      <c r="K23" s="43">
        <f t="shared" si="2"/>
        <v>7.5578649031648553</v>
      </c>
      <c r="L23" s="67">
        <v>221</v>
      </c>
      <c r="M23" s="35">
        <f t="shared" si="3"/>
        <v>40.884284525020817</v>
      </c>
      <c r="N23" s="22">
        <v>210</v>
      </c>
      <c r="O23" s="35">
        <f t="shared" si="4"/>
        <v>95.02262443438913</v>
      </c>
      <c r="P23" s="22">
        <v>0</v>
      </c>
      <c r="Q23" s="47">
        <f t="shared" si="5"/>
        <v>0</v>
      </c>
      <c r="R23" s="69">
        <v>2</v>
      </c>
      <c r="S23" s="35">
        <f t="shared" si="6"/>
        <v>0.36999352511331052</v>
      </c>
      <c r="T23" s="13">
        <v>0</v>
      </c>
      <c r="U23" s="35">
        <f t="shared" si="7"/>
        <v>0</v>
      </c>
      <c r="V23" s="13">
        <v>0</v>
      </c>
      <c r="W23" s="35">
        <f t="shared" si="8"/>
        <v>0</v>
      </c>
      <c r="X23" s="2"/>
      <c r="Y23" s="2"/>
    </row>
    <row r="24" spans="1:51" s="3" customFormat="1" ht="20.100000000000001" customHeight="1" thickBot="1">
      <c r="A24" s="52" t="s">
        <v>40</v>
      </c>
      <c r="B24" s="38">
        <v>10</v>
      </c>
      <c r="C24" s="22">
        <v>1000.39</v>
      </c>
      <c r="D24" s="83">
        <v>733</v>
      </c>
      <c r="E24" s="47">
        <f t="shared" si="9"/>
        <v>73.271424144583605</v>
      </c>
      <c r="F24" s="65">
        <v>411</v>
      </c>
      <c r="G24" s="35">
        <f t="shared" si="0"/>
        <v>56.070941336971345</v>
      </c>
      <c r="H24" s="22">
        <v>237.16</v>
      </c>
      <c r="I24" s="35">
        <f t="shared" si="1"/>
        <v>57.703163017031635</v>
      </c>
      <c r="J24" s="22">
        <v>36</v>
      </c>
      <c r="K24" s="43">
        <f t="shared" si="2"/>
        <v>8.7591240875912408</v>
      </c>
      <c r="L24" s="67">
        <v>320</v>
      </c>
      <c r="M24" s="35">
        <f t="shared" si="3"/>
        <v>43.656207366984994</v>
      </c>
      <c r="N24" s="22">
        <v>308.68</v>
      </c>
      <c r="O24" s="35">
        <f t="shared" si="4"/>
        <v>96.462500000000006</v>
      </c>
      <c r="P24" s="22">
        <v>0</v>
      </c>
      <c r="Q24" s="47">
        <f t="shared" si="5"/>
        <v>0</v>
      </c>
      <c r="R24" s="69">
        <v>0</v>
      </c>
      <c r="S24" s="35">
        <f t="shared" si="6"/>
        <v>0</v>
      </c>
      <c r="T24" s="13">
        <v>0</v>
      </c>
      <c r="U24" s="35">
        <f t="shared" si="7"/>
        <v>0</v>
      </c>
      <c r="V24" s="13">
        <v>0</v>
      </c>
      <c r="W24" s="35">
        <f t="shared" si="8"/>
        <v>0</v>
      </c>
      <c r="X24" s="16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80" t="s">
        <v>54</v>
      </c>
      <c r="B25" s="78"/>
      <c r="C25" s="78"/>
      <c r="D25" s="78"/>
      <c r="E25" s="78"/>
      <c r="F25" s="9"/>
      <c r="G25" s="9"/>
      <c r="H25" s="14"/>
      <c r="I25" s="14"/>
      <c r="J25" s="14"/>
      <c r="K25" s="14"/>
      <c r="L25" s="10"/>
      <c r="M25" s="10"/>
      <c r="N25" s="8"/>
      <c r="O25" s="21"/>
      <c r="P25" s="9"/>
      <c r="Q25" s="9"/>
      <c r="R25" s="10"/>
      <c r="S25" s="10"/>
      <c r="T25" s="8"/>
      <c r="U25" s="21"/>
    </row>
    <row r="26" spans="1:51" ht="27" customHeight="1">
      <c r="A26" s="78" t="s">
        <v>9</v>
      </c>
      <c r="B26" s="79"/>
      <c r="C26" s="79"/>
      <c r="D26" s="79"/>
      <c r="E26" s="79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5"/>
      <c r="Q26" s="15"/>
      <c r="R26" s="12"/>
      <c r="S26" s="12"/>
      <c r="T26" s="11"/>
      <c r="U26" s="11"/>
    </row>
    <row r="27" spans="1:51">
      <c r="A27" s="18"/>
      <c r="B27" s="19"/>
      <c r="C27" s="17"/>
      <c r="D27" s="17"/>
      <c r="E27" s="17"/>
    </row>
    <row r="28" spans="1:51">
      <c r="A28" s="18"/>
      <c r="B28" s="19"/>
    </row>
    <row r="29" spans="1:51">
      <c r="A29" s="18"/>
      <c r="B29" s="19"/>
    </row>
    <row r="30" spans="1:51">
      <c r="A30" s="18"/>
      <c r="B30" s="19"/>
    </row>
    <row r="31" spans="1:51">
      <c r="A31" s="18"/>
      <c r="B31" s="19"/>
    </row>
    <row r="32" spans="1:51">
      <c r="A32" s="18"/>
      <c r="B32" s="19"/>
    </row>
    <row r="33" spans="1:2">
      <c r="A33" s="18"/>
      <c r="B33" s="19"/>
    </row>
    <row r="34" spans="1:2">
      <c r="A34" s="18"/>
      <c r="B34" s="19"/>
    </row>
    <row r="35" spans="1:2">
      <c r="A35" s="18"/>
      <c r="B35" s="19"/>
    </row>
    <row r="36" spans="1:2">
      <c r="A36" s="18"/>
      <c r="B36" s="19"/>
    </row>
    <row r="37" spans="1:2">
      <c r="A37" s="18"/>
      <c r="B37" s="19"/>
    </row>
    <row r="38" spans="1:2">
      <c r="A38" s="18"/>
      <c r="B38" s="19"/>
    </row>
    <row r="39" spans="1:2">
      <c r="A39" s="18"/>
      <c r="B39" s="20"/>
    </row>
    <row r="40" spans="1:2">
      <c r="A40" s="17"/>
      <c r="B40" s="17"/>
    </row>
    <row r="41" spans="1:2">
      <c r="A41" s="17"/>
      <c r="B41" s="17"/>
    </row>
    <row r="42" spans="1:2">
      <c r="A42" s="17"/>
      <c r="B42" s="17"/>
    </row>
    <row r="43" spans="1:2">
      <c r="A43" s="17"/>
      <c r="B43" s="17"/>
    </row>
    <row r="44" spans="1:2">
      <c r="A44" s="17"/>
      <c r="B44" s="17"/>
    </row>
    <row r="45" spans="1:2">
      <c r="A45" s="17"/>
      <c r="B45" s="17"/>
    </row>
    <row r="46" spans="1:2">
      <c r="A46" s="17"/>
      <c r="B46" s="17"/>
    </row>
    <row r="47" spans="1:2">
      <c r="A47" s="17"/>
      <c r="B47" s="17"/>
    </row>
    <row r="48" spans="1:2">
      <c r="A48" s="17"/>
      <c r="B48" s="17"/>
    </row>
    <row r="49" spans="1:2">
      <c r="A49" s="17"/>
      <c r="B49" s="17"/>
    </row>
    <row r="50" spans="1:2">
      <c r="A50" s="17"/>
      <c r="B50" s="17"/>
    </row>
    <row r="51" spans="1:2">
      <c r="A51" s="17"/>
      <c r="B51" s="17"/>
    </row>
    <row r="52" spans="1:2">
      <c r="A52" s="17"/>
      <c r="B52" s="17"/>
    </row>
    <row r="53" spans="1:2">
      <c r="A53" s="17"/>
      <c r="B53" s="17"/>
    </row>
    <row r="54" spans="1:2">
      <c r="A54" s="17"/>
      <c r="B54" s="17"/>
    </row>
    <row r="55" spans="1:2">
      <c r="A55" s="17"/>
      <c r="B55" s="17"/>
    </row>
    <row r="56" spans="1:2">
      <c r="A56" s="17"/>
      <c r="B56" s="17"/>
    </row>
    <row r="57" spans="1:2">
      <c r="A57" s="17"/>
      <c r="B57" s="17"/>
    </row>
    <row r="58" spans="1:2">
      <c r="A58" s="17"/>
      <c r="B58" s="17"/>
    </row>
    <row r="59" spans="1:2">
      <c r="A59" s="17"/>
      <c r="B59" s="17"/>
    </row>
    <row r="60" spans="1:2">
      <c r="A60" s="17"/>
      <c r="B60" s="17"/>
    </row>
    <row r="61" spans="1:2">
      <c r="A61" s="17"/>
      <c r="B61" s="17"/>
    </row>
    <row r="62" spans="1:2">
      <c r="A62" s="17"/>
      <c r="B62" s="17"/>
    </row>
    <row r="63" spans="1:2">
      <c r="A63" s="17"/>
      <c r="B63" s="17"/>
    </row>
    <row r="64" spans="1:2">
      <c r="A64" s="17"/>
      <c r="B64" s="17"/>
    </row>
    <row r="65" spans="1:2">
      <c r="A65" s="17"/>
      <c r="B65" s="17"/>
    </row>
    <row r="66" spans="1:2">
      <c r="A66" s="17"/>
      <c r="B66" s="17"/>
    </row>
    <row r="67" spans="1:2">
      <c r="A67" s="17"/>
      <c r="B67" s="17"/>
    </row>
    <row r="68" spans="1:2">
      <c r="A68" s="17"/>
      <c r="B68" s="17"/>
    </row>
    <row r="69" spans="1:2">
      <c r="A69" s="17"/>
      <c r="B69" s="17"/>
    </row>
    <row r="70" spans="1:2">
      <c r="A70" s="17"/>
      <c r="B70" s="17"/>
    </row>
    <row r="71" spans="1:2">
      <c r="A71" s="17"/>
      <c r="B71" s="17"/>
    </row>
    <row r="72" spans="1:2">
      <c r="A72" s="17"/>
      <c r="B72" s="17"/>
    </row>
    <row r="73" spans="1:2">
      <c r="A73" s="17"/>
      <c r="B73" s="17"/>
    </row>
    <row r="74" spans="1:2">
      <c r="A74" s="17"/>
      <c r="B74" s="17"/>
    </row>
    <row r="75" spans="1:2">
      <c r="A75" s="17"/>
      <c r="B75" s="17"/>
    </row>
    <row r="76" spans="1:2">
      <c r="A76" s="17"/>
      <c r="B76" s="17"/>
    </row>
    <row r="77" spans="1:2">
      <c r="A77" s="17"/>
      <c r="B77" s="17"/>
    </row>
    <row r="78" spans="1:2">
      <c r="A78" s="17"/>
      <c r="B78" s="17"/>
    </row>
    <row r="79" spans="1:2">
      <c r="A79" s="17"/>
      <c r="B79" s="17"/>
    </row>
    <row r="80" spans="1:2">
      <c r="A80" s="17"/>
      <c r="B80" s="17"/>
    </row>
    <row r="81" spans="1:2">
      <c r="A81" s="17"/>
      <c r="B81" s="17"/>
    </row>
    <row r="82" spans="1:2">
      <c r="A82" s="17"/>
      <c r="B82" s="17"/>
    </row>
    <row r="83" spans="1:2">
      <c r="A83" s="17"/>
      <c r="B83" s="17"/>
    </row>
    <row r="84" spans="1:2">
      <c r="A84" s="17"/>
      <c r="B84" s="17"/>
    </row>
    <row r="85" spans="1:2">
      <c r="A85" s="17"/>
      <c r="B85" s="17"/>
    </row>
    <row r="86" spans="1:2">
      <c r="A86" s="17"/>
      <c r="B86" s="17"/>
    </row>
    <row r="87" spans="1:2">
      <c r="A87" s="17"/>
      <c r="B87" s="17"/>
    </row>
    <row r="88" spans="1:2">
      <c r="A88" s="17"/>
      <c r="B88" s="17"/>
    </row>
    <row r="89" spans="1:2">
      <c r="A89" s="17"/>
      <c r="B89" s="17"/>
    </row>
    <row r="90" spans="1:2">
      <c r="A90" s="17"/>
      <c r="B90" s="17"/>
    </row>
    <row r="91" spans="1:2">
      <c r="A91" s="17"/>
      <c r="B91" s="17"/>
    </row>
    <row r="92" spans="1:2">
      <c r="A92" s="17"/>
      <c r="B92" s="17"/>
    </row>
    <row r="93" spans="1:2">
      <c r="A93" s="17"/>
      <c r="B93" s="17"/>
    </row>
    <row r="94" spans="1:2">
      <c r="A94" s="17"/>
      <c r="B94" s="17"/>
    </row>
    <row r="95" spans="1:2">
      <c r="A95" s="17"/>
      <c r="B95" s="17"/>
    </row>
    <row r="96" spans="1:2">
      <c r="A96" s="17"/>
      <c r="B96" s="17"/>
    </row>
    <row r="97" spans="1:2">
      <c r="A97" s="17"/>
      <c r="B97" s="17"/>
    </row>
    <row r="98" spans="1:2">
      <c r="A98" s="17"/>
      <c r="B98" s="17"/>
    </row>
    <row r="99" spans="1:2">
      <c r="A99" s="17"/>
      <c r="B99" s="17"/>
    </row>
    <row r="100" spans="1:2">
      <c r="A100" s="17"/>
      <c r="B100" s="17"/>
    </row>
    <row r="101" spans="1:2">
      <c r="A101" s="17"/>
      <c r="B101" s="17"/>
    </row>
    <row r="102" spans="1:2">
      <c r="A102" s="17"/>
      <c r="B102" s="17"/>
    </row>
    <row r="103" spans="1:2">
      <c r="A103" s="17"/>
      <c r="B103" s="17"/>
    </row>
    <row r="104" spans="1:2">
      <c r="A104" s="17"/>
      <c r="B104" s="17"/>
    </row>
    <row r="105" spans="1:2">
      <c r="A105" s="17"/>
      <c r="B105" s="17"/>
    </row>
    <row r="106" spans="1:2">
      <c r="A106" s="17"/>
      <c r="B106" s="17"/>
    </row>
    <row r="107" spans="1:2">
      <c r="A107" s="17"/>
      <c r="B107" s="17"/>
    </row>
    <row r="108" spans="1:2">
      <c r="A108" s="17"/>
      <c r="B108" s="17"/>
    </row>
    <row r="109" spans="1:2">
      <c r="A109" s="17"/>
      <c r="B109" s="17"/>
    </row>
    <row r="110" spans="1:2">
      <c r="A110" s="17"/>
      <c r="B110" s="17"/>
    </row>
    <row r="111" spans="1:2">
      <c r="A111" s="17"/>
      <c r="B111" s="17"/>
    </row>
    <row r="112" spans="1:2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  <row r="128" spans="1:2">
      <c r="A128" s="17"/>
      <c r="B128" s="17"/>
    </row>
    <row r="129" spans="1:2">
      <c r="A129" s="17"/>
      <c r="B129" s="17"/>
    </row>
    <row r="130" spans="1:2">
      <c r="A130" s="17"/>
      <c r="B130" s="17"/>
    </row>
    <row r="131" spans="1:2">
      <c r="A131" s="17"/>
      <c r="B131" s="17"/>
    </row>
    <row r="132" spans="1:2">
      <c r="A132" s="17"/>
      <c r="B132" s="17"/>
    </row>
    <row r="133" spans="1:2">
      <c r="A133" s="17"/>
      <c r="B133" s="17"/>
    </row>
    <row r="134" spans="1:2">
      <c r="A134" s="17"/>
      <c r="B134" s="17"/>
    </row>
    <row r="135" spans="1:2">
      <c r="A135" s="17"/>
      <c r="B135" s="17"/>
    </row>
    <row r="136" spans="1:2">
      <c r="A136" s="17"/>
      <c r="B136" s="17"/>
    </row>
    <row r="137" spans="1:2">
      <c r="A137" s="17"/>
      <c r="B137" s="17"/>
    </row>
    <row r="138" spans="1:2">
      <c r="A138" s="17"/>
      <c r="B138" s="17"/>
    </row>
    <row r="139" spans="1:2">
      <c r="A139" s="17"/>
      <c r="B139" s="17"/>
    </row>
    <row r="140" spans="1:2">
      <c r="A140" s="17"/>
      <c r="B140" s="17"/>
    </row>
    <row r="141" spans="1:2">
      <c r="A141" s="17"/>
      <c r="B141" s="17"/>
    </row>
    <row r="142" spans="1:2">
      <c r="A142" s="17"/>
      <c r="B142" s="17"/>
    </row>
    <row r="143" spans="1:2">
      <c r="A143" s="17"/>
      <c r="B143" s="17"/>
    </row>
    <row r="144" spans="1:2">
      <c r="A144" s="17"/>
      <c r="B144" s="17"/>
    </row>
    <row r="145" spans="1:2">
      <c r="A145" s="17"/>
      <c r="B145" s="17"/>
    </row>
    <row r="146" spans="1:2">
      <c r="A146" s="17"/>
      <c r="B146" s="17"/>
    </row>
    <row r="147" spans="1:2">
      <c r="A147" s="17"/>
      <c r="B147" s="17"/>
    </row>
    <row r="148" spans="1:2">
      <c r="A148" s="17"/>
      <c r="B148" s="17"/>
    </row>
    <row r="149" spans="1:2">
      <c r="A149" s="17"/>
      <c r="B149" s="17"/>
    </row>
    <row r="150" spans="1:2">
      <c r="A150" s="17"/>
      <c r="B150" s="17"/>
    </row>
    <row r="151" spans="1:2">
      <c r="A151" s="17"/>
      <c r="B151" s="17"/>
    </row>
    <row r="152" spans="1:2">
      <c r="A152" s="17"/>
      <c r="B152" s="17"/>
    </row>
    <row r="153" spans="1:2">
      <c r="A153" s="17"/>
      <c r="B153" s="17"/>
    </row>
    <row r="154" spans="1:2">
      <c r="A154" s="17"/>
      <c r="B154" s="17"/>
    </row>
    <row r="155" spans="1:2">
      <c r="A155" s="17"/>
      <c r="B155" s="17"/>
    </row>
    <row r="156" spans="1:2">
      <c r="A156" s="17"/>
      <c r="B156" s="17"/>
    </row>
    <row r="157" spans="1:2">
      <c r="A157" s="17"/>
      <c r="B157" s="17"/>
    </row>
    <row r="158" spans="1:2">
      <c r="A158" s="17"/>
      <c r="B158" s="17"/>
    </row>
    <row r="159" spans="1:2">
      <c r="A159" s="17"/>
      <c r="B159" s="17"/>
    </row>
    <row r="160" spans="1:2">
      <c r="A160" s="17"/>
      <c r="B160" s="17"/>
    </row>
    <row r="161" spans="1:2">
      <c r="A161" s="17"/>
      <c r="B161" s="17"/>
    </row>
    <row r="162" spans="1:2">
      <c r="A162" s="17"/>
      <c r="B162" s="17"/>
    </row>
    <row r="163" spans="1:2">
      <c r="A163" s="17"/>
      <c r="B163" s="17"/>
    </row>
    <row r="164" spans="1:2">
      <c r="A164" s="17"/>
      <c r="B164" s="17"/>
    </row>
    <row r="165" spans="1:2">
      <c r="A165" s="17"/>
      <c r="B165" s="17"/>
    </row>
    <row r="166" spans="1:2">
      <c r="A166" s="17"/>
      <c r="B166" s="17"/>
    </row>
    <row r="167" spans="1:2">
      <c r="A167" s="17"/>
      <c r="B167" s="17"/>
    </row>
    <row r="168" spans="1:2">
      <c r="A168" s="17"/>
      <c r="B168" s="17"/>
    </row>
    <row r="169" spans="1:2">
      <c r="A169" s="17"/>
      <c r="B169" s="17"/>
    </row>
    <row r="170" spans="1:2">
      <c r="A170" s="17"/>
      <c r="B170" s="17"/>
    </row>
    <row r="171" spans="1:2">
      <c r="A171" s="17"/>
      <c r="B171" s="17"/>
    </row>
    <row r="172" spans="1:2">
      <c r="A172" s="17"/>
      <c r="B172" s="17"/>
    </row>
    <row r="173" spans="1:2">
      <c r="A173" s="17"/>
      <c r="B173" s="17"/>
    </row>
    <row r="174" spans="1:2">
      <c r="A174" s="17"/>
      <c r="B174" s="17"/>
    </row>
    <row r="175" spans="1:2">
      <c r="A175" s="17"/>
      <c r="B175" s="17"/>
    </row>
    <row r="176" spans="1:2">
      <c r="A176" s="17"/>
      <c r="B176" s="17"/>
    </row>
    <row r="177" spans="1:2">
      <c r="A177" s="17"/>
      <c r="B177" s="17"/>
    </row>
    <row r="178" spans="1:2">
      <c r="A178" s="17"/>
      <c r="B178" s="17"/>
    </row>
    <row r="179" spans="1:2">
      <c r="A179" s="17"/>
      <c r="B179" s="17"/>
    </row>
    <row r="180" spans="1:2">
      <c r="A180" s="17"/>
      <c r="B180" s="17"/>
    </row>
    <row r="181" spans="1:2">
      <c r="A181" s="17"/>
      <c r="B181" s="17"/>
    </row>
    <row r="182" spans="1:2">
      <c r="A182" s="17"/>
      <c r="B182" s="17"/>
    </row>
    <row r="183" spans="1:2">
      <c r="A183" s="17"/>
      <c r="B183" s="17"/>
    </row>
    <row r="184" spans="1:2">
      <c r="A184" s="17"/>
      <c r="B184" s="17"/>
    </row>
    <row r="185" spans="1:2">
      <c r="A185" s="17"/>
      <c r="B185" s="17"/>
    </row>
    <row r="186" spans="1:2">
      <c r="A186" s="17"/>
      <c r="B186" s="17"/>
    </row>
    <row r="187" spans="1:2">
      <c r="A187" s="17"/>
      <c r="B187" s="17"/>
    </row>
    <row r="188" spans="1:2">
      <c r="A188" s="17"/>
      <c r="B188" s="17"/>
    </row>
    <row r="189" spans="1:2">
      <c r="A189" s="17"/>
      <c r="B189" s="17"/>
    </row>
    <row r="190" spans="1:2">
      <c r="A190" s="17"/>
      <c r="B190" s="17"/>
    </row>
    <row r="191" spans="1:2">
      <c r="A191" s="17"/>
      <c r="B191" s="17"/>
    </row>
    <row r="192" spans="1:2">
      <c r="A192" s="17"/>
      <c r="B192" s="17"/>
    </row>
    <row r="193" spans="1:2">
      <c r="A193" s="17"/>
      <c r="B193" s="17"/>
    </row>
    <row r="194" spans="1:2">
      <c r="A194" s="17"/>
      <c r="B194" s="17"/>
    </row>
    <row r="195" spans="1:2">
      <c r="A195" s="17"/>
      <c r="B195" s="17"/>
    </row>
    <row r="196" spans="1:2">
      <c r="A196" s="17"/>
      <c r="B196" s="17"/>
    </row>
    <row r="197" spans="1:2">
      <c r="A197" s="17"/>
      <c r="B197" s="17"/>
    </row>
    <row r="198" spans="1:2">
      <c r="A198" s="17"/>
      <c r="B198" s="17"/>
    </row>
    <row r="199" spans="1:2">
      <c r="A199" s="17"/>
      <c r="B199" s="17"/>
    </row>
    <row r="200" spans="1:2">
      <c r="A200" s="17"/>
      <c r="B200" s="17"/>
    </row>
    <row r="201" spans="1:2">
      <c r="A201" s="17"/>
      <c r="B201" s="17"/>
    </row>
    <row r="202" spans="1:2">
      <c r="A202" s="17"/>
      <c r="B202" s="17"/>
    </row>
    <row r="203" spans="1:2">
      <c r="A203" s="17"/>
      <c r="B203" s="17"/>
    </row>
    <row r="204" spans="1:2">
      <c r="A204" s="17"/>
      <c r="B204" s="17"/>
    </row>
    <row r="205" spans="1:2">
      <c r="A205" s="17"/>
      <c r="B205" s="17"/>
    </row>
    <row r="206" spans="1:2">
      <c r="A206" s="17"/>
      <c r="B206" s="17"/>
    </row>
    <row r="207" spans="1:2">
      <c r="A207" s="17"/>
      <c r="B207" s="17"/>
    </row>
    <row r="208" spans="1:2">
      <c r="A208" s="17"/>
      <c r="B208" s="17"/>
    </row>
    <row r="209" spans="1:2">
      <c r="A209" s="17"/>
      <c r="B209" s="17"/>
    </row>
    <row r="210" spans="1:2">
      <c r="A210" s="17"/>
      <c r="B210" s="17"/>
    </row>
    <row r="211" spans="1:2">
      <c r="A211" s="17"/>
      <c r="B211" s="17"/>
    </row>
    <row r="212" spans="1:2">
      <c r="A212" s="17"/>
      <c r="B212" s="17"/>
    </row>
    <row r="213" spans="1:2">
      <c r="A213" s="17"/>
      <c r="B213" s="17"/>
    </row>
    <row r="214" spans="1:2">
      <c r="A214" s="17"/>
      <c r="B214" s="17"/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</sheetData>
  <mergeCells count="20">
    <mergeCell ref="V5:W5"/>
    <mergeCell ref="B3:B6"/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6:D6"/>
    <mergeCell ref="C3:C5"/>
    <mergeCell ref="N5:O5"/>
    <mergeCell ref="P5:Q5"/>
    <mergeCell ref="R5:S5"/>
    <mergeCell ref="D4:E5"/>
    <mergeCell ref="T5:U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Spis tabel</vt:lpstr>
      <vt:lpstr>Tab. 1</vt:lpstr>
      <vt:lpstr>Tab.2</vt:lpstr>
      <vt:lpstr>'Tab. 1'!Obszar_wydruku</vt:lpstr>
      <vt:lpstr>Tab.2!Obszar_wydruku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Sakowska Paulina</cp:lastModifiedBy>
  <cp:lastPrinted>2017-03-02T09:31:43Z</cp:lastPrinted>
  <dcterms:created xsi:type="dcterms:W3CDTF">2009-05-20T13:51:52Z</dcterms:created>
  <dcterms:modified xsi:type="dcterms:W3CDTF">2024-03-05T10:44:33Z</dcterms:modified>
</cp:coreProperties>
</file>