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5" windowWidth="8520" windowHeight="9330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45621"/>
</workbook>
</file>

<file path=xl/calcChain.xml><?xml version="1.0" encoding="utf-8"?>
<calcChain xmlns="http://schemas.openxmlformats.org/spreadsheetml/2006/main">
  <c r="JF10" i="3" l="1"/>
  <c r="JF11" i="3"/>
  <c r="JF12" i="3"/>
  <c r="JF15" i="3"/>
  <c r="JF16" i="3"/>
  <c r="JF17" i="3"/>
  <c r="JF18" i="3"/>
  <c r="JF19" i="3"/>
  <c r="JF20" i="3"/>
  <c r="JF22" i="3"/>
  <c r="JF23" i="3"/>
  <c r="JF24" i="3"/>
  <c r="JF25" i="3"/>
  <c r="JF26" i="3"/>
  <c r="JF28" i="3"/>
  <c r="JF29" i="3"/>
  <c r="JF30" i="3"/>
  <c r="JF31" i="3"/>
  <c r="JF32" i="3"/>
  <c r="JF33" i="3"/>
  <c r="JF34" i="3"/>
  <c r="JF8" i="3"/>
  <c r="JF9" i="3"/>
  <c r="JF7" i="3"/>
  <c r="JC5" i="3"/>
  <c r="JA5" i="3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N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F146" i="1"/>
  <c r="N146" i="1"/>
  <c r="M146" i="1"/>
  <c r="K146" i="1"/>
  <c r="J146" i="1"/>
  <c r="E146" i="1"/>
  <c r="O146" i="1" s="1"/>
  <c r="P146" i="1" l="1"/>
  <c r="E147" i="6"/>
  <c r="F145" i="1"/>
  <c r="T145" i="6" l="1"/>
  <c r="Q145" i="6"/>
  <c r="N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/>
  <c r="P145" i="1" l="1"/>
  <c r="T147" i="6"/>
  <c r="Q147" i="6"/>
  <c r="N147" i="6"/>
  <c r="K147" i="6"/>
  <c r="H147" i="6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Z16" i="3"/>
  <c r="IZ17" i="3"/>
  <c r="IZ18" i="3"/>
  <c r="IZ19" i="3"/>
  <c r="IZ20" i="3"/>
  <c r="IZ22" i="3"/>
  <c r="IZ23" i="3"/>
  <c r="IZ24" i="3"/>
  <c r="IZ25" i="3"/>
  <c r="IZ26" i="3"/>
  <c r="IZ28" i="3"/>
  <c r="IZ29" i="3"/>
  <c r="IZ30" i="3"/>
  <c r="IZ31" i="3"/>
  <c r="IZ32" i="3"/>
  <c r="IZ33" i="3"/>
  <c r="IZ34" i="3"/>
  <c r="IZ15" i="3"/>
  <c r="IZ9" i="3"/>
  <c r="IZ10" i="3"/>
  <c r="IZ11" i="3"/>
  <c r="IZ12" i="3"/>
  <c r="IZ8" i="3"/>
  <c r="IZ7" i="3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s="1"/>
  <c r="G289" i="11" l="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M21" i="4"/>
  <c r="O21" i="4"/>
  <c r="J21" i="4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0" i="1"/>
  <c r="P124" i="1"/>
  <c r="P128" i="1"/>
  <c r="P118" i="1"/>
  <c r="P134" i="1"/>
  <c r="P135" i="1" l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<sst xmlns="http://schemas.openxmlformats.org/spreadsheetml/2006/main" count="1597" uniqueCount="263">
  <si>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</si>
  <si>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</si>
  <si>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</si>
  <si>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</si>
  <si>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</si>
  <si>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</si>
  <si>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</si>
  <si>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</si>
  <si>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</si>
  <si>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 xml:space="preserve">             (na podstawie MPiPS-01 Zał. 1, kwartalnie) 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</si>
  <si>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</si>
  <si>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</si>
  <si>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</si>
  <si>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</si>
  <si>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</si>
  <si>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</si>
  <si>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</si>
  <si>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</si>
  <si>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</si>
  <si>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</si>
  <si>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</si>
  <si>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</si>
  <si>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</si>
  <si>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</si>
  <si>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</si>
  <si>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</si>
  <si>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</si>
  <si>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</si>
  <si>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</si>
  <si>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</si>
  <si>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</si>
  <si>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</si>
  <si>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</si>
  <si>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</si>
  <si>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</si>
  <si>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</si>
  <si>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</si>
  <si>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</si>
  <si>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</si>
  <si>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</si>
  <si>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</si>
  <si>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</si>
  <si>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</si>
  <si>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</si>
  <si>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</si>
  <si>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</si>
  <si>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</si>
  <si>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</si>
  <si>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</si>
  <si>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</si>
  <si>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</si>
  <si>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</si>
  <si>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</si>
  <si>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</si>
  <si>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</si>
  <si>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</si>
  <si>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</si>
  <si>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</si>
  <si>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</si>
  <si>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</si>
  <si>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</si>
  <si>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</si>
  <si>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</si>
  <si>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</si>
  <si>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</si>
  <si>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</si>
  <si>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</si>
  <si>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</si>
  <si>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</si>
  <si>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</si>
  <si>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</si>
  <si>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</si>
  <si>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</si>
  <si>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</si>
  <si>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</si>
  <si>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</si>
  <si>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</si>
  <si>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</si>
  <si>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</si>
  <si>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</si>
  <si>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</si>
  <si>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</si>
  <si>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</si>
  <si>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</si>
  <si>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</si>
  <si>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</si>
  <si>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</si>
  <si>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</si>
  <si>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</si>
  <si>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</si>
  <si>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</si>
  <si>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</si>
  <si>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</si>
  <si>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</si>
  <si>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</si>
  <si>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</si>
  <si>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</si>
  <si>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Źródło: Sprawozdanie MPiPS-01</t>
  </si>
  <si>
    <t>Źródło: MPiPS-01 i MPiPS-07</t>
  </si>
  <si>
    <t xml:space="preserve">Źródło: MPiPS-01 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</si>
  <si>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</si>
  <si>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</si>
  <si>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</si>
  <si>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</si>
  <si>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</si>
  <si>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</si>
  <si>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</si>
  <si>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</si>
  <si>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</si>
  <si>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</si>
  <si>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</si>
  <si>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</si>
  <si>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</si>
  <si>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</si>
  <si>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</si>
  <si>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</si>
  <si>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</si>
  <si>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</si>
  <si>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</si>
  <si>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</si>
  <si>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</si>
  <si>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</si>
  <si>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</si>
  <si>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</si>
  <si>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</si>
  <si>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</si>
  <si>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</si>
  <si>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</si>
  <si>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</si>
  <si>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</si>
  <si>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</si>
  <si>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</si>
  <si>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</si>
  <si>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</si>
  <si>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</si>
  <si>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</si>
  <si>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</si>
  <si>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</si>
  <si>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</si>
  <si>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</si>
  <si>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</si>
  <si>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 1a. Bezrobotni i poszukujący pracy w podziale na płeć (na podstawie MPiPS-01) 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</si>
  <si>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</si>
  <si>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</si>
  <si>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</si>
  <si>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Źródło:  MPiPS-07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</si>
  <si>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</si>
  <si>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</si>
  <si>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</si>
  <si>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</si>
  <si>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</si>
  <si>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</si>
  <si>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</si>
  <si>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</si>
  <si>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</si>
  <si>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</si>
  <si>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</si>
  <si>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</si>
  <si>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</si>
  <si>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</si>
  <si>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</si>
  <si>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</si>
  <si>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</si>
  <si>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</si>
  <si>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</si>
  <si>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</si>
  <si>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</si>
  <si>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Źródło:  MPiPS-01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</si>
  <si>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</si>
  <si>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</si>
  <si>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</si>
  <si>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</si>
  <si>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</si>
  <si>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</si>
  <si>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</si>
  <si>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</si>
  <si>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</si>
  <si>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</si>
  <si>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</si>
  <si>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</si>
  <si>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</si>
  <si>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</si>
  <si>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</si>
  <si>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</si>
  <si>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</si>
  <si>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</si>
  <si>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</si>
  <si>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</si>
  <si>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</si>
  <si>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</si>
  <si>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</si>
  <si>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</si>
  <si>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</si>
  <si>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</si>
  <si>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</si>
  <si>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</si>
  <si>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</si>
  <si>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</si>
  <si>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</si>
  <si>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</si>
  <si>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</si>
  <si>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</si>
  <si>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</si>
  <si>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</si>
  <si>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</si>
  <si>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</si>
  <si>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</si>
  <si>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</si>
  <si>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</si>
  <si>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</si>
  <si>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</si>
  <si>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</si>
  <si>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</si>
  <si>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</si>
  <si>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</si>
  <si>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</si>
  <si>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</si>
  <si>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</si>
  <si>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</si>
  <si>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</si>
  <si>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</si>
  <si>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</si>
  <si>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</si>
  <si>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</si>
  <si>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</si>
  <si>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</si>
  <si>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</si>
  <si>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</si>
  <si>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</si>
  <si>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</si>
  <si>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</si>
  <si>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</si>
  <si>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</si>
  <si>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</si>
  <si>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</si>
  <si>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</si>
  <si>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</si>
  <si>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</si>
  <si>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</si>
  <si>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</si>
  <si>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</si>
  <si>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</si>
  <si>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</si>
  <si>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Tab.6. Liczba osób bezrobotnych  i poszukujących pracy zarejestrowanych w urzędach pracy, według stanu na koniec miesiąca, w latach 2001-2017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</si>
  <si>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</si>
  <si>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</si>
  <si>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</si>
  <si>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</si>
  <si>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</si>
  <si>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</si>
  <si>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TABL.4. WOLNE MIEJSCA PRACY I AKTYWIZACJI ZAWODOWEJ DLA OSÓB NIEPEŁNOSPRAWNYCH w latach 2011 - 2017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</si>
  <si>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</si>
  <si>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</si>
  <si>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</si>
  <si>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</si>
  <si>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</si>
  <si>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</si>
  <si>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 xml:space="preserve">                -  w latach  2011 - 2017  </t>
  </si>
  <si>
    <t xml:space="preserve">Tab. 1. Bezrobotni i poszukujący pracy (na podstawie MPiPS-01) </t>
  </si>
  <si>
    <t>Tab. 8. Stan bezrobocia od sierpnia 2010 do września 2018 w podziale na płeć (w liczbach bezwzględnych)</t>
  </si>
  <si>
    <t xml:space="preserve"> w okresie od grudnia 2007 do września 2018</t>
  </si>
  <si>
    <t>60 i wiecej</t>
  </si>
  <si>
    <t>Tab.7. Stan bezrobocia od stycznia 2010 do września 2018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</si>
</sst>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</numFmts>
  <fonts count="10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302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175" fontId="98" fillId="51" borderId="8" xfId="67" applyNumberFormat="1" applyFont="1" applyFill="1" applyBorder="1" applyAlignment="1">
      <alignment horizontal="right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right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174" fontId="100" fillId="0" borderId="42" xfId="0" applyNumberFormat="1" applyFont="1" applyFill="1" applyBorder="1" applyAlignment="1">
      <alignment horizontal="center"/>
    </xf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0" borderId="42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5" fillId="0" borderId="16" xfId="0" applyFont="1" applyFill="1" applyBorder="1"/>
    <xf numFmtId="171" fontId="105" fillId="0" borderId="16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171" fontId="100" fillId="0" borderId="32" xfId="0" applyNumberFormat="1" applyFont="1" applyFill="1" applyBorder="1"/>
    <xf numFmtId="0" fontId="27" fillId="0" borderId="1" xfId="0" applyFont="1" applyBorder="1" applyAlignment="1"/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16" fillId="0" borderId="7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20" fillId="0" borderId="0" xfId="0" applyFont="1" applyFill="1" applyBorder="1" applyAlignment="1">
      <alignment horizontal="left" wrapText="1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2" fillId="0" borderId="75" xfId="55" applyFont="1" applyFill="1" applyBorder="1" applyAlignment="1">
      <alignment horizontal="center" vertical="center" wrapText="1"/>
    </xf>
    <xf numFmtId="0" fontId="96" fillId="0" borderId="0" xfId="0" applyFont="1" applyAlignment="1">
      <alignment horizontal="left" wrapText="1"/>
    </xf>
    <xf numFmtId="164" fontId="0" fillId="0" borderId="14" xfId="0" applyNumberFormat="1" applyFill="1" applyBorder="1"/>
    <xf numFmtId="164" fontId="0" fillId="0" borderId="96" xfId="0" applyNumberFormat="1" applyFill="1" applyBorder="1"/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55"/>
  <sheetViews>
    <sheetView tabSelected="1" defaultGridColor="0" topLeftCell="B1" colorId="8" zoomScale="90" zoomScaleNormal="90" workbookViewId="0">
      <selection activeCell="E144" sqref="E144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258</v>
      </c>
      <c r="M1" s="159"/>
    </row>
    <row r="2" spans="1:18">
      <c r="A2" s="13"/>
      <c r="B2" s="978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9"/>
      <c r="N2" s="973"/>
      <c r="O2" s="973"/>
      <c r="P2" s="973"/>
      <c r="Q2" s="973"/>
    </row>
    <row r="3" spans="1:18" s="162" customFormat="1" ht="33.75" customHeight="1">
      <c r="A3" s="980"/>
      <c r="B3" s="61"/>
      <c r="C3" s="1063" t="s">
        <v>0</v>
      </c>
      <c r="D3" s="1061"/>
      <c r="E3" s="1062"/>
      <c r="F3" s="1060" t="s">
        <v>1</v>
      </c>
      <c r="G3" s="1062"/>
      <c r="H3" s="1060" t="s">
        <v>2</v>
      </c>
      <c r="I3" s="1061"/>
      <c r="J3" s="1062"/>
      <c r="K3" s="1060" t="s">
        <v>1</v>
      </c>
      <c r="L3" s="1061"/>
      <c r="M3" s="1060" t="s">
        <v>3</v>
      </c>
      <c r="N3" s="1061"/>
      <c r="O3" s="1062"/>
      <c r="P3" s="1060" t="s">
        <v>1</v>
      </c>
      <c r="Q3" s="1062"/>
    </row>
    <row r="4" spans="1:18" s="162" customFormat="1" ht="45">
      <c r="A4" s="980"/>
      <c r="B4" s="977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81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81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81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81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81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81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81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81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81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81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81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81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81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81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81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81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81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81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81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81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81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81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81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81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81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81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81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81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81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81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81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81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81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81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81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81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81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81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81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81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81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81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81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81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81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2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2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2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81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81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81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81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81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81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81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81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81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81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81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81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81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81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81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81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81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81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81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81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81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81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81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81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81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81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81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3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4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4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81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81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81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81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81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81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81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81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81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81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4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4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81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2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2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81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81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208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81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81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81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81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81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81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4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81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81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81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81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81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81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81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81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81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81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81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5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5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5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5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5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5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5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5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5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5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5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81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81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5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5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5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5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5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8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5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40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5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8">
        <v>6.1983067445681499</v>
      </c>
      <c r="H137" s="1041">
        <v>27702</v>
      </c>
      <c r="I137" s="818">
        <v>11792</v>
      </c>
      <c r="J137" s="1041">
        <v>15910</v>
      </c>
      <c r="K137" s="820">
        <v>42.567323658941589</v>
      </c>
      <c r="L137" s="958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8">
        <v>7.0991905930799319</v>
      </c>
    </row>
    <row r="138" spans="1:22" s="545" customFormat="1" ht="15">
      <c r="A138" s="985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8">
        <v>27890</v>
      </c>
      <c r="I138" s="602">
        <v>11890</v>
      </c>
      <c r="J138" s="1008">
        <v>16000</v>
      </c>
      <c r="K138" s="647">
        <v>42.631767658659022</v>
      </c>
      <c r="L138" s="590"/>
      <c r="M138" s="1043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6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8">
        <v>27791</v>
      </c>
      <c r="I139" s="602">
        <v>11944</v>
      </c>
      <c r="J139" s="1008">
        <v>15847</v>
      </c>
      <c r="K139" s="647">
        <v>42.9779424993703</v>
      </c>
      <c r="L139" s="685"/>
      <c r="M139" s="1043">
        <v>1154521</v>
      </c>
      <c r="N139" s="1043">
        <v>80177</v>
      </c>
      <c r="O139" s="1045">
        <v>1074344</v>
      </c>
      <c r="P139" s="728">
        <v>6.9446116614596018</v>
      </c>
      <c r="Q139" s="685"/>
    </row>
    <row r="140" spans="1:22" s="963" customFormat="1" ht="15">
      <c r="A140" s="987"/>
      <c r="B140" s="1007">
        <v>43160</v>
      </c>
      <c r="C140" s="1008">
        <v>1092177</v>
      </c>
      <c r="D140" s="1008">
        <v>66976</v>
      </c>
      <c r="E140" s="1008">
        <v>1025201</v>
      </c>
      <c r="F140" s="1009">
        <v>6.1323393552510268</v>
      </c>
      <c r="G140" s="1010"/>
      <c r="H140" s="1008">
        <v>26992</v>
      </c>
      <c r="I140" s="1008">
        <v>11852</v>
      </c>
      <c r="J140" s="1042">
        <v>15140</v>
      </c>
      <c r="K140" s="1009">
        <f>(I140/H140*100)</f>
        <v>43.909306461173678</v>
      </c>
      <c r="L140" s="1011"/>
      <c r="M140" s="1044">
        <v>1119169</v>
      </c>
      <c r="N140" s="1044">
        <v>78828</v>
      </c>
      <c r="O140" s="1044">
        <v>1040341</v>
      </c>
      <c r="P140" s="1013">
        <f>(N140/M140*100)</f>
        <v>7.0434402668408431</v>
      </c>
      <c r="Q140" s="1011"/>
      <c r="R140" s="1014"/>
      <c r="S140" s="1014"/>
      <c r="T140" s="1014"/>
      <c r="U140" s="1014"/>
      <c r="V140" s="1014"/>
    </row>
    <row r="141" spans="1:22" ht="15">
      <c r="A141" s="985"/>
      <c r="B141" s="1027">
        <v>43191</v>
      </c>
      <c r="C141" s="1008">
        <v>1042545</v>
      </c>
      <c r="D141" s="1008">
        <v>64711</v>
      </c>
      <c r="E141" s="1008">
        <v>977834</v>
      </c>
      <c r="F141" s="1009">
        <v>6.2070222388482037</v>
      </c>
      <c r="G141" s="1011"/>
      <c r="H141" s="1008">
        <v>26494</v>
      </c>
      <c r="I141" s="1008">
        <v>11755</v>
      </c>
      <c r="J141" s="1042">
        <v>14739</v>
      </c>
      <c r="K141" s="1009">
        <f t="shared" ref="K141:K144" si="12">(I141/H141*100)</f>
        <v>44.368536272363549</v>
      </c>
      <c r="L141" s="1011"/>
      <c r="M141" s="1044">
        <v>1069039</v>
      </c>
      <c r="N141" s="1044">
        <v>76466</v>
      </c>
      <c r="O141" s="1044">
        <v>992573</v>
      </c>
      <c r="P141" s="1013">
        <f t="shared" ref="P141:P144" si="13">(N141/M141*100)</f>
        <v>7.1527792718506999</v>
      </c>
      <c r="Q141" s="1011"/>
      <c r="R141" s="15"/>
      <c r="S141" s="15"/>
      <c r="T141" s="15"/>
      <c r="U141" s="15"/>
      <c r="V141" s="15"/>
    </row>
    <row r="142" spans="1:22" s="545" customFormat="1" ht="15">
      <c r="A142" s="1"/>
      <c r="B142" s="1027">
        <v>43221</v>
      </c>
      <c r="C142" s="1008">
        <v>1002153</v>
      </c>
      <c r="D142" s="1008">
        <v>62721</v>
      </c>
      <c r="E142" s="1008">
        <v>939432</v>
      </c>
      <c r="F142" s="1009">
        <v>6.2586251799874866</v>
      </c>
      <c r="G142" s="1011"/>
      <c r="H142" s="1008">
        <v>25866</v>
      </c>
      <c r="I142" s="1008">
        <v>11427</v>
      </c>
      <c r="J142" s="1042">
        <v>14439</v>
      </c>
      <c r="K142" s="1009">
        <f t="shared" si="12"/>
        <v>44.177684991881236</v>
      </c>
      <c r="L142" s="1011"/>
      <c r="M142" s="1044">
        <v>1028019</v>
      </c>
      <c r="N142" s="1044">
        <v>74148</v>
      </c>
      <c r="O142" s="1044">
        <v>953871</v>
      </c>
      <c r="P142" s="1013">
        <f t="shared" si="13"/>
        <v>7.2127071581361824</v>
      </c>
      <c r="Q142" s="1011"/>
      <c r="R142" s="15"/>
      <c r="S142" s="15"/>
      <c r="T142" s="15"/>
      <c r="U142" s="15"/>
      <c r="V142" s="15"/>
    </row>
    <row r="143" spans="1:22" s="545" customFormat="1" ht="15">
      <c r="A143" s="1"/>
      <c r="B143" s="1055">
        <v>43252</v>
      </c>
      <c r="C143" s="1056">
        <v>967900</v>
      </c>
      <c r="D143" s="1056">
        <v>61177</v>
      </c>
      <c r="E143" s="1056">
        <f>(C143-D143)</f>
        <v>906723</v>
      </c>
      <c r="F143" s="1048">
        <f>(D143/C143*100)</f>
        <v>6.3205909701415433</v>
      </c>
      <c r="G143" s="1057"/>
      <c r="H143" s="1056">
        <v>25514</v>
      </c>
      <c r="I143" s="1056">
        <v>11128</v>
      </c>
      <c r="J143" s="1047">
        <v>14386</v>
      </c>
      <c r="K143" s="1048">
        <f t="shared" si="12"/>
        <v>43.615270047816885</v>
      </c>
      <c r="L143" s="1057"/>
      <c r="M143" s="1049">
        <v>993414</v>
      </c>
      <c r="N143" s="1049">
        <v>72305</v>
      </c>
      <c r="O143" s="1049">
        <v>921109</v>
      </c>
      <c r="P143" s="1032">
        <f t="shared" si="13"/>
        <v>7.2784357780341331</v>
      </c>
      <c r="Q143" s="1057"/>
      <c r="R143" s="1030"/>
      <c r="S143" s="15"/>
      <c r="T143" s="15"/>
      <c r="U143" s="15"/>
      <c r="V143" s="15"/>
    </row>
    <row r="144" spans="1:22" s="15" customFormat="1" ht="15">
      <c r="B144" s="1027">
        <v>43282</v>
      </c>
      <c r="C144" s="1008">
        <v>961769</v>
      </c>
      <c r="D144" s="1008">
        <v>60788</v>
      </c>
      <c r="E144" s="1008">
        <f>(C144-D144)</f>
        <v>900981</v>
      </c>
      <c r="F144" s="1009">
        <f>(D144/C144*100)</f>
        <v>6.320436612117879</v>
      </c>
      <c r="G144" s="1011"/>
      <c r="H144" s="1008">
        <v>25514</v>
      </c>
      <c r="I144" s="1008">
        <v>10845</v>
      </c>
      <c r="J144" s="1042">
        <f>(H144-I144)</f>
        <v>14669</v>
      </c>
      <c r="K144" s="1009">
        <f t="shared" si="12"/>
        <v>42.506075096025711</v>
      </c>
      <c r="L144" s="1011"/>
      <c r="M144" s="1044">
        <f t="shared" ref="M144:O145" si="14">SUM(C144,H144)</f>
        <v>987283</v>
      </c>
      <c r="N144" s="1044">
        <f t="shared" si="14"/>
        <v>71633</v>
      </c>
      <c r="O144" s="1044">
        <f t="shared" si="14"/>
        <v>915650</v>
      </c>
      <c r="P144" s="1013">
        <f t="shared" si="13"/>
        <v>7.2555690718871899</v>
      </c>
      <c r="Q144" s="1011"/>
      <c r="S144" s="10"/>
    </row>
    <row r="145" spans="2:17" ht="15">
      <c r="B145" s="1027">
        <v>43313</v>
      </c>
      <c r="C145" s="1008">
        <v>958603</v>
      </c>
      <c r="D145" s="1008">
        <v>60591</v>
      </c>
      <c r="E145" s="1008">
        <f>(C145-D145)</f>
        <v>898012</v>
      </c>
      <c r="F145" s="1009">
        <f>(D145/C145*100)</f>
        <v>6.3207605233866371</v>
      </c>
      <c r="G145" s="1011"/>
      <c r="H145" s="1008">
        <v>25271</v>
      </c>
      <c r="I145" s="1008">
        <v>10626</v>
      </c>
      <c r="J145" s="1042">
        <f>(H145-I145)</f>
        <v>14645</v>
      </c>
      <c r="K145" s="1009">
        <f t="shared" ref="K145" si="15">(I145/H145*100)</f>
        <v>42.048197538680704</v>
      </c>
      <c r="L145" s="1011"/>
      <c r="M145" s="1044">
        <f t="shared" si="14"/>
        <v>983874</v>
      </c>
      <c r="N145" s="1044">
        <f t="shared" si="14"/>
        <v>71217</v>
      </c>
      <c r="O145" s="1044">
        <f t="shared" si="14"/>
        <v>912657</v>
      </c>
      <c r="P145" s="1013">
        <f t="shared" ref="P145" si="16">(N145/M145*100)</f>
        <v>7.2384268717335765</v>
      </c>
      <c r="Q145" s="1011"/>
    </row>
    <row r="146" spans="2:17" ht="15">
      <c r="B146" s="1050">
        <v>43344</v>
      </c>
      <c r="C146" s="1051">
        <v>947393</v>
      </c>
      <c r="D146" s="1058">
        <v>59850</v>
      </c>
      <c r="E146" s="1051">
        <f>(C146-D146)</f>
        <v>887543</v>
      </c>
      <c r="F146" s="1052">
        <f>(D146/C146*100)</f>
        <v>6.3173361002245105</v>
      </c>
      <c r="G146" s="1053"/>
      <c r="H146" s="1051">
        <v>25079</v>
      </c>
      <c r="I146" s="1051">
        <v>10559</v>
      </c>
      <c r="J146" s="1042">
        <f>(H146-I146)</f>
        <v>14520</v>
      </c>
      <c r="K146" s="1009">
        <f t="shared" ref="K146" si="17">(I146/H146*100)</f>
        <v>42.102954663264086</v>
      </c>
      <c r="L146" s="1053"/>
      <c r="M146" s="1054">
        <f t="shared" ref="M146" si="18">SUM(C146,H146)</f>
        <v>972472</v>
      </c>
      <c r="N146" s="1054">
        <f t="shared" ref="N146" si="19">SUM(D146,I146)</f>
        <v>70409</v>
      </c>
      <c r="O146" s="1044">
        <f t="shared" ref="O146" si="20">SUM(E146,J146)</f>
        <v>902063</v>
      </c>
      <c r="P146" s="1013">
        <f t="shared" ref="P146" si="21">(N146/M146*100)</f>
        <v>7.2402084584440471</v>
      </c>
      <c r="Q146" s="1053"/>
    </row>
    <row r="147" spans="2:17" ht="15">
      <c r="B147" s="1018"/>
      <c r="C147" s="1019"/>
      <c r="D147" s="1019"/>
      <c r="E147" s="1019"/>
      <c r="F147" s="1020"/>
      <c r="G147" s="1010"/>
      <c r="H147" s="1019"/>
      <c r="I147" s="1019"/>
      <c r="J147" s="1046"/>
      <c r="K147" s="1029"/>
      <c r="L147" s="1010"/>
      <c r="M147" s="1012"/>
      <c r="N147" s="1012"/>
      <c r="O147" s="1046"/>
      <c r="P147" s="1029"/>
      <c r="Q147" s="1010"/>
    </row>
    <row r="148" spans="2:17">
      <c r="C148" s="960"/>
      <c r="O148" s="960"/>
    </row>
    <row r="149" spans="2:17">
      <c r="E149" s="1021"/>
    </row>
    <row r="151" spans="2:17">
      <c r="H151" s="960"/>
    </row>
    <row r="155" spans="2:17">
      <c r="N155" s="1028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0"/>
  <sheetViews>
    <sheetView zoomScaleNormal="100" workbookViewId="0">
      <pane xSplit="2" ySplit="7" topLeftCell="C136" activePane="bottomRight" state="frozen"/>
      <selection pane="topRight" activeCell="C1" sqref="C1"/>
      <selection pane="bottomLeft" activeCell="A8" sqref="A8"/>
      <selection pane="bottomRight" activeCell="T149" sqref="T149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78" t="s">
        <v>142</v>
      </c>
      <c r="B1" s="1082"/>
      <c r="C1" s="1082"/>
      <c r="D1" s="1082"/>
      <c r="E1" s="1082"/>
      <c r="F1" s="1082"/>
      <c r="G1" s="1082"/>
      <c r="H1" s="1082"/>
      <c r="I1" s="1082"/>
      <c r="J1" s="1082"/>
      <c r="K1" s="1082"/>
      <c r="L1" s="1082"/>
      <c r="M1" s="1082"/>
      <c r="N1" s="1082"/>
      <c r="O1" s="1082"/>
      <c r="P1" s="1082"/>
      <c r="Q1" s="1082"/>
      <c r="R1" s="1082"/>
      <c r="S1" s="1082"/>
      <c r="T1" s="1082"/>
      <c r="U1" s="1082"/>
      <c r="V1" s="1082"/>
      <c r="W1" s="1082"/>
      <c r="X1" s="1082"/>
    </row>
    <row r="2" spans="1:24" s="233" customFormat="1" ht="15.75">
      <c r="A2" s="238"/>
      <c r="B2" s="1082" t="s">
        <v>260</v>
      </c>
      <c r="C2" s="1082"/>
      <c r="D2" s="1082"/>
      <c r="E2" s="1082"/>
      <c r="F2" s="1082"/>
      <c r="G2" s="1082"/>
      <c r="H2" s="1082"/>
      <c r="I2" s="1082"/>
      <c r="J2" s="1082"/>
      <c r="K2" s="1082"/>
      <c r="L2" s="1082"/>
      <c r="M2" s="1082"/>
      <c r="N2" s="1082"/>
      <c r="O2" s="1082"/>
      <c r="P2" s="1082"/>
      <c r="Q2" s="1082"/>
      <c r="R2" s="1082"/>
      <c r="S2" s="1082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183"/>
      <c r="C4" s="1179" t="s">
        <v>52</v>
      </c>
      <c r="D4" s="1179"/>
      <c r="E4" s="1179"/>
      <c r="F4" s="1179"/>
      <c r="G4" s="1179"/>
      <c r="H4" s="1179"/>
      <c r="I4" s="1179"/>
      <c r="J4" s="1179"/>
      <c r="K4" s="1179"/>
      <c r="L4" s="1179"/>
      <c r="M4" s="1179"/>
      <c r="N4" s="1179"/>
      <c r="O4" s="1179"/>
      <c r="P4" s="1179"/>
      <c r="Q4" s="1179"/>
      <c r="R4" s="1179"/>
      <c r="S4" s="1179"/>
      <c r="T4" s="1180"/>
    </row>
    <row r="5" spans="1:24">
      <c r="B5" s="1184"/>
      <c r="C5" s="1185" t="s">
        <v>92</v>
      </c>
      <c r="D5" s="1185"/>
      <c r="E5" s="1185"/>
      <c r="F5" s="1185"/>
      <c r="G5" s="1185"/>
      <c r="H5" s="1185"/>
      <c r="I5" s="1185"/>
      <c r="J5" s="1185"/>
      <c r="K5" s="1185"/>
      <c r="L5" s="1185"/>
      <c r="M5" s="1185"/>
      <c r="N5" s="1185"/>
      <c r="O5" s="1185" t="s">
        <v>78</v>
      </c>
      <c r="P5" s="1185"/>
      <c r="Q5" s="1185"/>
      <c r="R5" s="1185"/>
      <c r="S5" s="1185"/>
      <c r="T5" s="1186"/>
    </row>
    <row r="6" spans="1:24" s="12" customFormat="1" ht="41.45" customHeight="1">
      <c r="A6" s="101"/>
      <c r="B6" s="1184"/>
      <c r="C6" s="1185" t="s">
        <v>47</v>
      </c>
      <c r="D6" s="1185"/>
      <c r="E6" s="1185"/>
      <c r="F6" s="1181" t="s">
        <v>75</v>
      </c>
      <c r="G6" s="1181"/>
      <c r="H6" s="1181"/>
      <c r="I6" s="1181" t="s">
        <v>76</v>
      </c>
      <c r="J6" s="1181"/>
      <c r="K6" s="1181"/>
      <c r="L6" s="1181" t="s">
        <v>77</v>
      </c>
      <c r="M6" s="1181"/>
      <c r="N6" s="1181"/>
      <c r="O6" s="1181" t="s">
        <v>47</v>
      </c>
      <c r="P6" s="1181"/>
      <c r="Q6" s="1181"/>
      <c r="R6" s="1181" t="s">
        <v>79</v>
      </c>
      <c r="S6" s="1181"/>
      <c r="T6" s="1182"/>
    </row>
    <row r="7" spans="1:24" ht="45" customHeight="1" thickBot="1">
      <c r="B7" s="1184"/>
      <c r="C7" s="912" t="s">
        <v>47</v>
      </c>
      <c r="D7" s="913" t="s">
        <v>48</v>
      </c>
      <c r="E7" s="913" t="s">
        <v>1</v>
      </c>
      <c r="F7" s="913" t="s">
        <v>47</v>
      </c>
      <c r="G7" s="913" t="s">
        <v>41</v>
      </c>
      <c r="H7" s="913" t="s">
        <v>1</v>
      </c>
      <c r="I7" s="914" t="s">
        <v>47</v>
      </c>
      <c r="J7" s="913" t="s">
        <v>41</v>
      </c>
      <c r="K7" s="913" t="s">
        <v>1</v>
      </c>
      <c r="L7" s="913" t="s">
        <v>47</v>
      </c>
      <c r="M7" s="913" t="s">
        <v>41</v>
      </c>
      <c r="N7" s="913" t="s">
        <v>1</v>
      </c>
      <c r="O7" s="913" t="s">
        <v>47</v>
      </c>
      <c r="P7" s="913" t="s">
        <v>41</v>
      </c>
      <c r="Q7" s="913" t="s">
        <v>1</v>
      </c>
      <c r="R7" s="913" t="s">
        <v>47</v>
      </c>
      <c r="S7" s="913" t="s">
        <v>41</v>
      </c>
      <c r="T7" s="915" t="s">
        <v>1</v>
      </c>
    </row>
    <row r="8" spans="1:24">
      <c r="B8" s="916">
        <v>39417</v>
      </c>
      <c r="C8" s="917">
        <v>55018</v>
      </c>
      <c r="D8" s="917">
        <v>1912</v>
      </c>
      <c r="E8" s="918">
        <v>3.5</v>
      </c>
      <c r="F8" s="919">
        <v>18848</v>
      </c>
      <c r="G8" s="919">
        <v>738</v>
      </c>
      <c r="H8" s="918">
        <v>3.9</v>
      </c>
      <c r="I8" s="945">
        <v>10445</v>
      </c>
      <c r="J8" s="920">
        <v>167</v>
      </c>
      <c r="K8" s="918">
        <v>1.6</v>
      </c>
      <c r="L8" s="917">
        <v>8916</v>
      </c>
      <c r="M8" s="917">
        <v>119</v>
      </c>
      <c r="N8" s="918">
        <v>1.3</v>
      </c>
      <c r="O8" s="917">
        <v>44484</v>
      </c>
      <c r="P8" s="917">
        <v>1406</v>
      </c>
      <c r="Q8" s="918">
        <v>3.2</v>
      </c>
      <c r="R8" s="949">
        <v>19923</v>
      </c>
      <c r="S8" s="949">
        <v>474</v>
      </c>
      <c r="T8" s="921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6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7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50">
        <v>27780</v>
      </c>
      <c r="S14" s="950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8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1">
        <v>12374</v>
      </c>
      <c r="S20" s="951">
        <v>335</v>
      </c>
      <c r="T20" s="300">
        <v>2.7</v>
      </c>
    </row>
    <row r="21" spans="2:20" ht="15.75" thickBot="1">
      <c r="B21" s="944" t="s">
        <v>50</v>
      </c>
      <c r="C21" s="535">
        <v>1142653</v>
      </c>
      <c r="D21" s="535">
        <v>26256</v>
      </c>
      <c r="E21" s="936">
        <v>2.2999999999999998</v>
      </c>
      <c r="F21" s="535">
        <v>468177</v>
      </c>
      <c r="G21" s="535">
        <v>8516</v>
      </c>
      <c r="H21" s="936">
        <v>1.8</v>
      </c>
      <c r="I21" s="535">
        <v>289362</v>
      </c>
      <c r="J21" s="535">
        <v>1691</v>
      </c>
      <c r="K21" s="936">
        <v>0.6</v>
      </c>
      <c r="L21" s="535">
        <v>176995</v>
      </c>
      <c r="M21" s="535">
        <v>2397</v>
      </c>
      <c r="N21" s="936">
        <v>1.4</v>
      </c>
      <c r="O21" s="535">
        <v>789536</v>
      </c>
      <c r="P21" s="535">
        <v>20385</v>
      </c>
      <c r="Q21" s="936">
        <v>2.6</v>
      </c>
      <c r="R21" s="535">
        <v>258195</v>
      </c>
      <c r="S21" s="535">
        <v>6069</v>
      </c>
      <c r="T21" s="937">
        <v>2.4</v>
      </c>
    </row>
    <row r="22" spans="2:20">
      <c r="B22" s="77">
        <v>39814</v>
      </c>
      <c r="C22" s="943">
        <v>67581</v>
      </c>
      <c r="D22" s="943">
        <v>1980</v>
      </c>
      <c r="E22" s="938">
        <v>2.9</v>
      </c>
      <c r="F22" s="939">
        <v>34545</v>
      </c>
      <c r="G22" s="939">
        <v>436</v>
      </c>
      <c r="H22" s="938">
        <v>1.3</v>
      </c>
      <c r="I22" s="940">
        <v>21386</v>
      </c>
      <c r="J22" s="932">
        <v>93</v>
      </c>
      <c r="K22" s="938">
        <v>0.4</v>
      </c>
      <c r="L22" s="924">
        <v>9469</v>
      </c>
      <c r="M22" s="924">
        <v>240</v>
      </c>
      <c r="N22" s="938">
        <v>2.5</v>
      </c>
      <c r="O22" s="924">
        <v>34537</v>
      </c>
      <c r="P22" s="924">
        <v>1277</v>
      </c>
      <c r="Q22" s="938">
        <v>3.7</v>
      </c>
      <c r="R22" s="941">
        <v>6129</v>
      </c>
      <c r="S22" s="941">
        <v>179</v>
      </c>
      <c r="T22" s="942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7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50">
        <v>10663</v>
      </c>
      <c r="S27" s="950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8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1">
        <v>6890</v>
      </c>
      <c r="S33" s="951">
        <v>258</v>
      </c>
      <c r="T33" s="300">
        <v>3.7</v>
      </c>
    </row>
    <row r="34" spans="1:20" ht="15.75" thickBot="1">
      <c r="B34" s="309" t="s">
        <v>51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100</v>
      </c>
      <c r="C47" s="535">
        <v>1021231</v>
      </c>
      <c r="D47" s="535">
        <v>33357</v>
      </c>
      <c r="E47" s="936">
        <v>3.3</v>
      </c>
      <c r="F47" s="535">
        <v>546847</v>
      </c>
      <c r="G47" s="535">
        <v>5330</v>
      </c>
      <c r="H47" s="936">
        <v>1</v>
      </c>
      <c r="I47" s="535">
        <v>297601</v>
      </c>
      <c r="J47" s="535">
        <v>1397</v>
      </c>
      <c r="K47" s="936">
        <v>0.5</v>
      </c>
      <c r="L47" s="535">
        <v>137793</v>
      </c>
      <c r="M47" s="535">
        <v>4310</v>
      </c>
      <c r="N47" s="936">
        <v>3.1</v>
      </c>
      <c r="O47" s="535">
        <v>539585</v>
      </c>
      <c r="P47" s="535">
        <v>21700</v>
      </c>
      <c r="Q47" s="936">
        <v>4</v>
      </c>
      <c r="R47" s="535">
        <v>120865</v>
      </c>
      <c r="S47" s="535">
        <v>4000</v>
      </c>
      <c r="T47" s="937">
        <v>3.3</v>
      </c>
    </row>
    <row r="48" spans="1:20">
      <c r="B48" s="923">
        <v>40544</v>
      </c>
      <c r="C48" s="924">
        <v>46645</v>
      </c>
      <c r="D48" s="924">
        <v>3706</v>
      </c>
      <c r="E48" s="938">
        <v>7.9</v>
      </c>
      <c r="F48" s="939">
        <v>11761</v>
      </c>
      <c r="G48" s="939">
        <v>177</v>
      </c>
      <c r="H48" s="938">
        <v>1.5</v>
      </c>
      <c r="I48" s="940">
        <v>9210</v>
      </c>
      <c r="J48" s="932">
        <v>75</v>
      </c>
      <c r="K48" s="938">
        <v>0.8</v>
      </c>
      <c r="L48" s="924">
        <v>11987</v>
      </c>
      <c r="M48" s="924">
        <v>740</v>
      </c>
      <c r="N48" s="938">
        <v>6.2</v>
      </c>
      <c r="O48" s="924">
        <v>29002</v>
      </c>
      <c r="P48" s="924">
        <v>2921</v>
      </c>
      <c r="Q48" s="938">
        <v>10.1</v>
      </c>
      <c r="R48" s="941">
        <v>4835</v>
      </c>
      <c r="S48" s="935">
        <v>558</v>
      </c>
      <c r="T48" s="942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127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173</v>
      </c>
      <c r="C73" s="535">
        <v>787010</v>
      </c>
      <c r="D73" s="535">
        <v>54639</v>
      </c>
      <c r="E73" s="936">
        <v>6.9</v>
      </c>
      <c r="F73" s="535">
        <v>320505</v>
      </c>
      <c r="G73" s="535">
        <v>8326</v>
      </c>
      <c r="H73" s="936">
        <v>2.6</v>
      </c>
      <c r="I73" s="535">
        <v>173961</v>
      </c>
      <c r="J73" s="535">
        <v>3286</v>
      </c>
      <c r="K73" s="936">
        <v>1.9</v>
      </c>
      <c r="L73" s="535">
        <v>164420</v>
      </c>
      <c r="M73" s="535">
        <v>14727</v>
      </c>
      <c r="N73" s="936">
        <v>9</v>
      </c>
      <c r="O73" s="535">
        <v>478986</v>
      </c>
      <c r="P73" s="535">
        <v>43486</v>
      </c>
      <c r="Q73" s="936">
        <v>9.1</v>
      </c>
      <c r="R73" s="535">
        <v>118178</v>
      </c>
      <c r="S73" s="535">
        <v>10303</v>
      </c>
      <c r="T73" s="937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3">
        <v>41286</v>
      </c>
      <c r="C74" s="924">
        <v>64015</v>
      </c>
      <c r="D74" s="924">
        <v>5709</v>
      </c>
      <c r="E74" s="925">
        <v>8.9</v>
      </c>
      <c r="F74" s="930">
        <v>26688</v>
      </c>
      <c r="G74" s="931">
        <v>606</v>
      </c>
      <c r="H74" s="925">
        <v>2.2999999999999998</v>
      </c>
      <c r="I74" s="930">
        <v>18077</v>
      </c>
      <c r="J74" s="932">
        <v>356</v>
      </c>
      <c r="K74" s="933">
        <v>2</v>
      </c>
      <c r="L74" s="930">
        <v>13959</v>
      </c>
      <c r="M74" s="924">
        <v>1315</v>
      </c>
      <c r="N74" s="933">
        <v>9.4</v>
      </c>
      <c r="O74" s="930">
        <v>37017</v>
      </c>
      <c r="P74" s="924">
        <v>4645</v>
      </c>
      <c r="Q74" s="933">
        <v>12.5</v>
      </c>
      <c r="R74" s="930">
        <v>4130</v>
      </c>
      <c r="S74" s="935">
        <v>655</v>
      </c>
      <c r="T74" s="934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177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185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3">
        <v>42005</v>
      </c>
      <c r="C100" s="924">
        <v>72079</v>
      </c>
      <c r="D100" s="924">
        <v>4095</v>
      </c>
      <c r="E100" s="925">
        <v>5.681266388268428</v>
      </c>
      <c r="F100" s="930">
        <v>19802</v>
      </c>
      <c r="G100" s="931">
        <v>375</v>
      </c>
      <c r="H100" s="925">
        <v>1.8937481062518937</v>
      </c>
      <c r="I100" s="930">
        <v>12822</v>
      </c>
      <c r="J100" s="932">
        <v>238</v>
      </c>
      <c r="K100" s="933">
        <v>1.8561846825768211</v>
      </c>
      <c r="L100" s="930">
        <v>20263</v>
      </c>
      <c r="M100" s="924">
        <v>1079</v>
      </c>
      <c r="N100" s="933">
        <v>5.3249765582588955</v>
      </c>
      <c r="O100" s="930">
        <v>48395</v>
      </c>
      <c r="P100" s="924">
        <v>3547</v>
      </c>
      <c r="Q100" s="933">
        <v>7.3292695526397358</v>
      </c>
      <c r="R100" s="930">
        <v>7768</v>
      </c>
      <c r="S100" s="930">
        <v>627</v>
      </c>
      <c r="T100" s="934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210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7">
        <v>87001</v>
      </c>
      <c r="D113" s="927">
        <v>4497</v>
      </c>
      <c r="E113" s="928">
        <v>5.2</v>
      </c>
      <c r="F113" s="422">
        <v>21955</v>
      </c>
      <c r="G113" s="445">
        <v>228</v>
      </c>
      <c r="H113" s="928">
        <v>1</v>
      </c>
      <c r="I113" s="422">
        <v>13601</v>
      </c>
      <c r="J113" s="291">
        <v>132</v>
      </c>
      <c r="K113" s="928">
        <v>1</v>
      </c>
      <c r="L113" s="422">
        <v>25983</v>
      </c>
      <c r="M113" s="927">
        <v>1276</v>
      </c>
      <c r="N113" s="928">
        <v>4.9000000000000004</v>
      </c>
      <c r="O113" s="422">
        <v>61326</v>
      </c>
      <c r="P113" s="927">
        <v>4034</v>
      </c>
      <c r="Q113" s="928">
        <v>6.6</v>
      </c>
      <c r="R113" s="422">
        <v>9740</v>
      </c>
      <c r="S113" s="422">
        <v>618</v>
      </c>
      <c r="T113" s="929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2">
        <v>7.4588477366255139</v>
      </c>
      <c r="U118" s="911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234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3">
        <v>42736</v>
      </c>
      <c r="C126" s="924">
        <v>122698</v>
      </c>
      <c r="D126" s="924">
        <v>5102</v>
      </c>
      <c r="E126" s="925">
        <v>4.2</v>
      </c>
      <c r="F126" s="924">
        <v>27729</v>
      </c>
      <c r="G126" s="924">
        <v>286</v>
      </c>
      <c r="H126" s="925">
        <v>1</v>
      </c>
      <c r="I126" s="924">
        <v>14962</v>
      </c>
      <c r="J126" s="924">
        <v>193</v>
      </c>
      <c r="K126" s="925">
        <v>1.3</v>
      </c>
      <c r="L126" s="924">
        <v>37490</v>
      </c>
      <c r="M126" s="924">
        <v>1223</v>
      </c>
      <c r="N126" s="925">
        <v>3.3</v>
      </c>
      <c r="O126" s="924">
        <v>85097</v>
      </c>
      <c r="P126" s="924">
        <v>4960</v>
      </c>
      <c r="Q126" s="925">
        <v>5.8</v>
      </c>
      <c r="R126" s="924">
        <v>12930</v>
      </c>
      <c r="S126" s="924">
        <v>950</v>
      </c>
      <c r="T126" s="926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249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3">
        <v>43101</v>
      </c>
      <c r="C139" s="924">
        <v>145530</v>
      </c>
      <c r="D139" s="924">
        <v>4653</v>
      </c>
      <c r="E139" s="209">
        <v>3.1972789115646258</v>
      </c>
      <c r="F139" s="924">
        <v>24064</v>
      </c>
      <c r="G139" s="924">
        <v>257</v>
      </c>
      <c r="H139" s="209">
        <v>1.0679853723404253</v>
      </c>
      <c r="I139" s="924">
        <v>13832</v>
      </c>
      <c r="J139" s="924">
        <v>166</v>
      </c>
      <c r="K139" s="209">
        <v>1.2001156737998844</v>
      </c>
      <c r="L139" s="924">
        <v>51383</v>
      </c>
      <c r="M139" s="924">
        <v>1235</v>
      </c>
      <c r="N139" s="209">
        <v>2.4035186734912326</v>
      </c>
      <c r="O139" s="924">
        <v>103341</v>
      </c>
      <c r="P139" s="924">
        <v>4412</v>
      </c>
      <c r="Q139" s="925">
        <v>4.269360660338104</v>
      </c>
      <c r="R139" s="924">
        <v>14402</v>
      </c>
      <c r="S139" s="924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7">
        <v>2.8688366940292189</v>
      </c>
      <c r="F140" s="33">
        <v>35231</v>
      </c>
      <c r="G140" s="33">
        <v>252</v>
      </c>
      <c r="H140" s="1017">
        <v>0.7152791575601033</v>
      </c>
      <c r="I140" s="33">
        <v>16945</v>
      </c>
      <c r="J140" s="33">
        <v>163</v>
      </c>
      <c r="K140" s="1017">
        <v>0.96193567424018889</v>
      </c>
      <c r="L140" s="33">
        <v>37579</v>
      </c>
      <c r="M140" s="33">
        <v>972</v>
      </c>
      <c r="N140" s="1017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7">
        <v>3.0712604839196285</v>
      </c>
      <c r="F141" s="33">
        <v>36685</v>
      </c>
      <c r="G141" s="33">
        <v>486</v>
      </c>
      <c r="H141" s="1017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6">
        <v>2.3780768977404976</v>
      </c>
      <c r="O141" s="33">
        <v>99699</v>
      </c>
      <c r="P141" s="33">
        <v>4339</v>
      </c>
      <c r="Q141" s="1017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7">
        <v>3.2017189294983623</v>
      </c>
      <c r="F142" s="33">
        <v>30399</v>
      </c>
      <c r="G142" s="33">
        <v>461</v>
      </c>
      <c r="H142" s="1016">
        <v>1.5164972531991183</v>
      </c>
      <c r="I142" s="33">
        <v>12970</v>
      </c>
      <c r="J142" s="33">
        <v>222</v>
      </c>
      <c r="K142" s="1017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7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7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6">
        <v>1.6957026713124275</v>
      </c>
      <c r="L143" s="33">
        <v>43855</v>
      </c>
      <c r="M143" s="33">
        <v>1081</v>
      </c>
      <c r="N143" s="1017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7">
        <f>(D144/C144*100)</f>
        <v>3.2827973639670134</v>
      </c>
      <c r="F144" s="33">
        <v>23979</v>
      </c>
      <c r="G144" s="33">
        <v>501</v>
      </c>
      <c r="H144" s="1017">
        <f>(G144/F144*100)</f>
        <v>2.0893281621418742</v>
      </c>
      <c r="I144" s="33">
        <v>10825</v>
      </c>
      <c r="J144" s="33">
        <v>213</v>
      </c>
      <c r="K144" s="1026">
        <f>(J144/I144*100)</f>
        <v>1.9676674364896074</v>
      </c>
      <c r="L144" s="33">
        <v>47640</v>
      </c>
      <c r="M144" s="33">
        <v>1148</v>
      </c>
      <c r="N144" s="1017">
        <f>(M144/L144*100)</f>
        <v>2.409739714525609</v>
      </c>
      <c r="O144" s="33">
        <v>110601</v>
      </c>
      <c r="P144" s="33">
        <v>4749</v>
      </c>
      <c r="Q144" s="1017">
        <f>(P144/O144*100)</f>
        <v>4.2938128950009498</v>
      </c>
      <c r="R144" s="33">
        <v>28395</v>
      </c>
      <c r="S144" s="33">
        <v>1359</v>
      </c>
      <c r="T144" s="805">
        <f>(S144/R144*100)</f>
        <v>4.7860538827258319</v>
      </c>
    </row>
    <row r="145" spans="2:20">
      <c r="B145" s="295">
        <v>43282</v>
      </c>
      <c r="C145" s="33">
        <v>130367</v>
      </c>
      <c r="D145" s="33">
        <v>4283</v>
      </c>
      <c r="E145" s="1017">
        <f>(D145/C145*100)</f>
        <v>3.2853406153397713</v>
      </c>
      <c r="F145" s="33">
        <v>25284</v>
      </c>
      <c r="G145" s="33">
        <v>405</v>
      </c>
      <c r="H145" s="1017">
        <f>(G145/F145*100)</f>
        <v>1.6018035121025156</v>
      </c>
      <c r="I145" s="33">
        <v>12644</v>
      </c>
      <c r="J145" s="33">
        <v>225</v>
      </c>
      <c r="K145" s="1017">
        <f>(J145/I145*100)</f>
        <v>1.7795001581777918</v>
      </c>
      <c r="L145" s="33">
        <v>40157</v>
      </c>
      <c r="M145" s="33">
        <v>1025</v>
      </c>
      <c r="N145" s="1017">
        <f>(M145/L145*100)</f>
        <v>2.5524815100729636</v>
      </c>
      <c r="O145" s="33">
        <v>106021</v>
      </c>
      <c r="P145" s="33">
        <v>4685</v>
      </c>
      <c r="Q145" s="1017">
        <f>(P145/O145*100)</f>
        <v>4.4189358711953295</v>
      </c>
      <c r="R145" s="33">
        <v>27966</v>
      </c>
      <c r="S145" s="33">
        <v>1313</v>
      </c>
      <c r="T145" s="805">
        <f>(S145/R145*100)</f>
        <v>4.6949867696488594</v>
      </c>
    </row>
    <row r="146" spans="2:20">
      <c r="B146" s="295">
        <v>43313</v>
      </c>
      <c r="C146" s="33">
        <v>131267</v>
      </c>
      <c r="D146" s="33">
        <v>4157</v>
      </c>
      <c r="E146" s="1017">
        <f>(D146/C146*100)</f>
        <v>3.1668279156223575</v>
      </c>
      <c r="F146" s="33">
        <v>21155</v>
      </c>
      <c r="G146" s="33">
        <v>301</v>
      </c>
      <c r="H146" s="1017">
        <f>(G146/F146*100)</f>
        <v>1.4228314819191681</v>
      </c>
      <c r="I146" s="33">
        <v>12491</v>
      </c>
      <c r="J146" s="33">
        <v>194</v>
      </c>
      <c r="K146" s="1017">
        <f>(J146/I146*100)</f>
        <v>1.5531182451364982</v>
      </c>
      <c r="L146" s="33">
        <v>45678</v>
      </c>
      <c r="M146" s="33">
        <v>1156</v>
      </c>
      <c r="N146" s="1017">
        <f>(M146/L146*100)</f>
        <v>2.5307587897893953</v>
      </c>
      <c r="O146" s="33">
        <v>107592</v>
      </c>
      <c r="P146" s="33">
        <v>4543</v>
      </c>
      <c r="Q146" s="1017">
        <f>(P146/O146*100)</f>
        <v>4.2224328946390068</v>
      </c>
      <c r="R146" s="33">
        <v>31821</v>
      </c>
      <c r="S146" s="33">
        <v>1376</v>
      </c>
      <c r="T146" s="805">
        <f>(S146/R146*100)</f>
        <v>4.3241884290248578</v>
      </c>
    </row>
    <row r="147" spans="2:20">
      <c r="B147" s="295">
        <v>43344</v>
      </c>
      <c r="C147" s="33">
        <v>118603</v>
      </c>
      <c r="D147" s="33">
        <v>3438</v>
      </c>
      <c r="E147" s="1017">
        <f>(D147/C147*100)</f>
        <v>2.8987462374476194</v>
      </c>
      <c r="F147" s="33">
        <v>19868</v>
      </c>
      <c r="G147" s="33">
        <v>268</v>
      </c>
      <c r="H147" s="1017">
        <f>(G147/F147*100)</f>
        <v>1.3489027582041473</v>
      </c>
      <c r="I147" s="33">
        <v>10789</v>
      </c>
      <c r="J147" s="33">
        <v>179</v>
      </c>
      <c r="K147" s="1017">
        <f>(J147/I147*100)</f>
        <v>1.6590972286588193</v>
      </c>
      <c r="L147" s="33">
        <v>41381</v>
      </c>
      <c r="M147" s="33">
        <v>856</v>
      </c>
      <c r="N147" s="1017">
        <f>(M147/L147*100)</f>
        <v>2.068582199560185</v>
      </c>
      <c r="O147" s="33">
        <v>98042</v>
      </c>
      <c r="P147" s="33">
        <v>3872</v>
      </c>
      <c r="Q147" s="1017">
        <f>(P147/O147*100)</f>
        <v>3.9493278390893698</v>
      </c>
      <c r="R147" s="33">
        <v>27422</v>
      </c>
      <c r="S147" s="33">
        <v>1204</v>
      </c>
      <c r="T147" s="805">
        <f>(S147/R147*100)</f>
        <v>4.3906352563635034</v>
      </c>
    </row>
    <row r="148" spans="2:20">
      <c r="B148" s="19" t="s">
        <v>97</v>
      </c>
    </row>
    <row r="150" spans="2:20">
      <c r="B150" s="19" t="s">
        <v>49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AR14" sqref="AR14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190" t="s">
        <v>143</v>
      </c>
      <c r="C1" s="1190"/>
      <c r="D1" s="1190"/>
      <c r="E1" s="1190"/>
      <c r="F1" s="1190"/>
      <c r="G1" s="1190"/>
      <c r="H1" s="1190"/>
      <c r="I1" s="1190"/>
      <c r="J1" s="1190"/>
      <c r="K1" s="1190"/>
      <c r="L1" s="1190"/>
      <c r="M1" s="1190"/>
      <c r="N1" s="1190"/>
      <c r="O1" s="1190"/>
      <c r="P1" s="1190"/>
      <c r="Q1" s="1190"/>
      <c r="R1" s="1190"/>
      <c r="S1" s="1190"/>
      <c r="T1" s="1190"/>
      <c r="U1" s="1190"/>
      <c r="V1" s="1190"/>
      <c r="W1" s="1190"/>
      <c r="X1" s="1190"/>
      <c r="Y1" s="1190"/>
      <c r="AF1" s="652"/>
      <c r="AG1" s="652"/>
      <c r="AH1" s="652"/>
      <c r="AI1" s="652"/>
      <c r="AJ1" s="652"/>
      <c r="AK1" s="652"/>
    </row>
    <row r="2" spans="2:40" s="161" customFormat="1" ht="15.75">
      <c r="B2" s="1199" t="s">
        <v>10</v>
      </c>
      <c r="C2" s="1200"/>
      <c r="D2" s="1201"/>
      <c r="E2" s="1192">
        <v>2006</v>
      </c>
      <c r="F2" s="1191"/>
      <c r="G2" s="1193"/>
      <c r="H2" s="1191">
        <v>2007</v>
      </c>
      <c r="I2" s="1191"/>
      <c r="J2" s="1191"/>
      <c r="K2" s="1192">
        <v>2008</v>
      </c>
      <c r="L2" s="1191"/>
      <c r="M2" s="1193"/>
      <c r="N2" s="1187">
        <v>2009</v>
      </c>
      <c r="O2" s="1188"/>
      <c r="P2" s="1189"/>
      <c r="Q2" s="1187">
        <v>2010</v>
      </c>
      <c r="R2" s="1188"/>
      <c r="S2" s="1189"/>
      <c r="T2" s="1187">
        <v>2011</v>
      </c>
      <c r="U2" s="1188"/>
      <c r="V2" s="1189"/>
      <c r="W2" s="1187">
        <v>2012</v>
      </c>
      <c r="X2" s="1188"/>
      <c r="Y2" s="1189"/>
      <c r="Z2" s="1187">
        <v>2013</v>
      </c>
      <c r="AA2" s="1188"/>
      <c r="AB2" s="1189"/>
      <c r="AC2" s="1187">
        <v>2014</v>
      </c>
      <c r="AD2" s="1188"/>
      <c r="AE2" s="1189"/>
      <c r="AF2" s="1187">
        <v>2015</v>
      </c>
      <c r="AG2" s="1188"/>
      <c r="AH2" s="1189"/>
      <c r="AI2" s="1187">
        <v>2016</v>
      </c>
      <c r="AJ2" s="1188"/>
      <c r="AK2" s="1189"/>
      <c r="AL2" s="1187">
        <v>2017</v>
      </c>
      <c r="AM2" s="1188"/>
      <c r="AN2" s="1189"/>
    </row>
    <row r="3" spans="2:40" ht="31.5">
      <c r="B3" s="1202"/>
      <c r="C3" s="1203"/>
      <c r="D3" s="1204"/>
      <c r="E3" s="53" t="s">
        <v>47</v>
      </c>
      <c r="F3" s="54" t="s">
        <v>41</v>
      </c>
      <c r="G3" s="55" t="s">
        <v>1</v>
      </c>
      <c r="H3" s="56" t="s">
        <v>47</v>
      </c>
      <c r="I3" s="54" t="s">
        <v>41</v>
      </c>
      <c r="J3" s="57" t="s">
        <v>1</v>
      </c>
      <c r="K3" s="53" t="s">
        <v>47</v>
      </c>
      <c r="L3" s="54" t="s">
        <v>41</v>
      </c>
      <c r="M3" s="55" t="s">
        <v>1</v>
      </c>
      <c r="N3" s="56" t="s">
        <v>47</v>
      </c>
      <c r="O3" s="54" t="s">
        <v>41</v>
      </c>
      <c r="P3" s="55" t="s">
        <v>1</v>
      </c>
      <c r="Q3" s="56" t="s">
        <v>47</v>
      </c>
      <c r="R3" s="54" t="s">
        <v>41</v>
      </c>
      <c r="S3" s="55" t="s">
        <v>1</v>
      </c>
      <c r="T3" s="56" t="s">
        <v>47</v>
      </c>
      <c r="U3" s="54" t="s">
        <v>41</v>
      </c>
      <c r="V3" s="55" t="s">
        <v>1</v>
      </c>
      <c r="W3" s="56" t="s">
        <v>47</v>
      </c>
      <c r="X3" s="54" t="s">
        <v>41</v>
      </c>
      <c r="Y3" s="55" t="s">
        <v>1</v>
      </c>
      <c r="Z3" s="56" t="s">
        <v>47</v>
      </c>
      <c r="AA3" s="54" t="s">
        <v>41</v>
      </c>
      <c r="AB3" s="55" t="s">
        <v>1</v>
      </c>
      <c r="AC3" s="56" t="s">
        <v>47</v>
      </c>
      <c r="AD3" s="54" t="s">
        <v>41</v>
      </c>
      <c r="AE3" s="55" t="s">
        <v>1</v>
      </c>
      <c r="AF3" s="56" t="s">
        <v>47</v>
      </c>
      <c r="AG3" s="54" t="s">
        <v>41</v>
      </c>
      <c r="AH3" s="55" t="s">
        <v>1</v>
      </c>
      <c r="AI3" s="56" t="s">
        <v>47</v>
      </c>
      <c r="AJ3" s="54" t="s">
        <v>41</v>
      </c>
      <c r="AK3" s="55" t="s">
        <v>1</v>
      </c>
      <c r="AL3" s="56" t="s">
        <v>47</v>
      </c>
      <c r="AM3" s="54" t="s">
        <v>41</v>
      </c>
      <c r="AN3" s="55" t="s">
        <v>1</v>
      </c>
    </row>
    <row r="4" spans="2:40" ht="30">
      <c r="B4" s="1196" t="s">
        <v>58</v>
      </c>
      <c r="C4" s="1185" t="s">
        <v>56</v>
      </c>
      <c r="D4" s="28" t="s">
        <v>227</v>
      </c>
      <c r="E4" s="23" t="s">
        <v>88</v>
      </c>
      <c r="F4" s="24" t="s">
        <v>88</v>
      </c>
      <c r="G4" s="25" t="s">
        <v>88</v>
      </c>
      <c r="H4" s="26" t="s">
        <v>88</v>
      </c>
      <c r="I4" s="24" t="s">
        <v>88</v>
      </c>
      <c r="J4" s="27" t="s">
        <v>88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88</v>
      </c>
      <c r="AG4" s="679" t="s">
        <v>88</v>
      </c>
      <c r="AH4" s="680" t="s">
        <v>88</v>
      </c>
      <c r="AI4" s="678" t="s">
        <v>88</v>
      </c>
      <c r="AJ4" s="679" t="s">
        <v>88</v>
      </c>
      <c r="AK4" s="680" t="s">
        <v>88</v>
      </c>
      <c r="AL4" s="678" t="s">
        <v>88</v>
      </c>
      <c r="AM4" s="679" t="s">
        <v>88</v>
      </c>
      <c r="AN4" s="680" t="s">
        <v>88</v>
      </c>
    </row>
    <row r="5" spans="2:40" ht="30">
      <c r="B5" s="1197"/>
      <c r="C5" s="1185"/>
      <c r="D5" s="28" t="s">
        <v>178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197"/>
      <c r="C6" s="1185"/>
      <c r="D6" s="28" t="s">
        <v>225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197"/>
      <c r="C7" s="24" t="s">
        <v>57</v>
      </c>
      <c r="D7" s="28" t="s">
        <v>53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197"/>
      <c r="C8" s="1205" t="s">
        <v>87</v>
      </c>
      <c r="D8" s="28" t="s">
        <v>93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198"/>
      <c r="C9" s="1205"/>
      <c r="D9" s="28" t="s">
        <v>54</v>
      </c>
      <c r="E9" s="37" t="s">
        <v>89</v>
      </c>
      <c r="F9" s="38" t="s">
        <v>89</v>
      </c>
      <c r="G9" s="39" t="s">
        <v>43</v>
      </c>
      <c r="H9" s="40" t="s">
        <v>89</v>
      </c>
      <c r="I9" s="38" t="s">
        <v>89</v>
      </c>
      <c r="J9" s="41" t="s">
        <v>43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194" t="s">
        <v>91</v>
      </c>
      <c r="C10" s="1195"/>
      <c r="D10" s="42" t="s">
        <v>55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96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102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B10:C10"/>
    <mergeCell ref="B4:B9"/>
    <mergeCell ref="W2:Y2"/>
    <mergeCell ref="T2:V2"/>
    <mergeCell ref="E2:G2"/>
    <mergeCell ref="B2:D3"/>
    <mergeCell ref="C4:C6"/>
    <mergeCell ref="C8:C9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topLeftCell="H1" zoomScaleNormal="100" workbookViewId="0">
      <pane ySplit="2" topLeftCell="A24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144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26" t="s">
        <v>10</v>
      </c>
      <c r="C4" s="1228">
        <v>2007</v>
      </c>
      <c r="D4" s="1214"/>
      <c r="E4" s="1215"/>
      <c r="F4" s="1214">
        <v>2008</v>
      </c>
      <c r="G4" s="1214"/>
      <c r="H4" s="1214"/>
      <c r="I4" s="1228">
        <v>2009</v>
      </c>
      <c r="J4" s="1214"/>
      <c r="K4" s="1215"/>
      <c r="L4" s="1214">
        <v>2010</v>
      </c>
      <c r="M4" s="1214"/>
      <c r="N4" s="1215"/>
      <c r="O4" s="1214">
        <v>2011</v>
      </c>
      <c r="P4" s="1214"/>
      <c r="Q4" s="1215"/>
      <c r="R4" s="1214">
        <v>2012</v>
      </c>
      <c r="S4" s="1214"/>
      <c r="T4" s="1215"/>
      <c r="U4" s="1214">
        <v>2013</v>
      </c>
      <c r="V4" s="1214"/>
      <c r="W4" s="1215"/>
      <c r="X4" s="1208">
        <v>2014</v>
      </c>
      <c r="Y4" s="1209"/>
      <c r="Z4" s="1210"/>
      <c r="AA4" s="1206"/>
      <c r="AB4" s="1206"/>
      <c r="AC4" s="1206"/>
    </row>
    <row r="5" spans="1:29" ht="46.5" customHeight="1">
      <c r="B5" s="1227"/>
      <c r="C5" s="271" t="s">
        <v>74</v>
      </c>
      <c r="D5" s="244" t="s">
        <v>67</v>
      </c>
      <c r="E5" s="272" t="s">
        <v>1</v>
      </c>
      <c r="F5" s="273" t="s">
        <v>74</v>
      </c>
      <c r="G5" s="244" t="s">
        <v>67</v>
      </c>
      <c r="H5" s="245" t="s">
        <v>1</v>
      </c>
      <c r="I5" s="271" t="s">
        <v>74</v>
      </c>
      <c r="J5" s="244" t="s">
        <v>67</v>
      </c>
      <c r="K5" s="272" t="s">
        <v>1</v>
      </c>
      <c r="L5" s="273" t="s">
        <v>74</v>
      </c>
      <c r="M5" s="244" t="s">
        <v>67</v>
      </c>
      <c r="N5" s="272" t="s">
        <v>1</v>
      </c>
      <c r="O5" s="273" t="s">
        <v>74</v>
      </c>
      <c r="P5" s="244" t="s">
        <v>67</v>
      </c>
      <c r="Q5" s="272" t="s">
        <v>1</v>
      </c>
      <c r="R5" s="273" t="s">
        <v>74</v>
      </c>
      <c r="S5" s="244" t="s">
        <v>67</v>
      </c>
      <c r="T5" s="272" t="s">
        <v>1</v>
      </c>
      <c r="U5" s="273" t="s">
        <v>74</v>
      </c>
      <c r="V5" s="244" t="s">
        <v>67</v>
      </c>
      <c r="W5" s="272" t="s">
        <v>1</v>
      </c>
      <c r="X5" s="273" t="s">
        <v>74</v>
      </c>
      <c r="Y5" s="244" t="s">
        <v>67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95</v>
      </c>
      <c r="C6" s="1216"/>
      <c r="D6" s="1217"/>
      <c r="E6" s="1218"/>
      <c r="F6" s="1216"/>
      <c r="G6" s="1217"/>
      <c r="H6" s="1218"/>
      <c r="I6" s="1216"/>
      <c r="J6" s="1217"/>
      <c r="K6" s="1218"/>
      <c r="L6" s="1216"/>
      <c r="M6" s="1217"/>
      <c r="N6" s="1218"/>
      <c r="O6" s="1216"/>
      <c r="P6" s="1217"/>
      <c r="Q6" s="1218"/>
      <c r="R6" s="1216"/>
      <c r="S6" s="1217"/>
      <c r="T6" s="1218"/>
      <c r="U6" s="1216"/>
      <c r="V6" s="1217"/>
      <c r="W6" s="1218"/>
      <c r="X6" s="1211"/>
      <c r="Y6" s="1212"/>
      <c r="Z6" s="1213"/>
      <c r="AA6" s="1207"/>
      <c r="AB6" s="1207"/>
      <c r="AC6" s="1207"/>
    </row>
    <row r="7" spans="1:29" ht="39.950000000000003" customHeight="1">
      <c r="B7" s="543" t="s">
        <v>59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60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61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68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69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70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226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90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86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71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82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72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73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101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83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84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85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27" t="s">
        <v>10</v>
      </c>
      <c r="C25" s="1234" t="s">
        <v>228</v>
      </c>
      <c r="D25" s="1235"/>
      <c r="E25" s="1236"/>
      <c r="F25" s="1219">
        <v>2016</v>
      </c>
      <c r="G25" s="1220"/>
      <c r="H25" s="1221"/>
      <c r="I25" s="1219">
        <v>2017</v>
      </c>
      <c r="J25" s="1220"/>
      <c r="K25" s="1221"/>
      <c r="L25" s="1232"/>
      <c r="M25" s="1233"/>
      <c r="N25" s="1233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29"/>
      <c r="C26" s="273" t="s">
        <v>74</v>
      </c>
      <c r="D26" s="244" t="s">
        <v>67</v>
      </c>
      <c r="E26" s="272" t="s">
        <v>1</v>
      </c>
      <c r="F26" s="271" t="s">
        <v>74</v>
      </c>
      <c r="G26" s="244" t="s">
        <v>67</v>
      </c>
      <c r="H26" s="272" t="s">
        <v>1</v>
      </c>
      <c r="I26" s="271" t="s">
        <v>74</v>
      </c>
      <c r="J26" s="244" t="s">
        <v>67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95</v>
      </c>
      <c r="C27" s="1222"/>
      <c r="D27" s="1223"/>
      <c r="E27" s="1224"/>
      <c r="F27" s="1222"/>
      <c r="G27" s="1223"/>
      <c r="H27" s="1224"/>
      <c r="I27" s="1222"/>
      <c r="J27" s="1223"/>
      <c r="K27" s="1224"/>
      <c r="L27" s="1230"/>
      <c r="M27" s="1231"/>
      <c r="N27" s="1231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60</v>
      </c>
      <c r="C28" s="668">
        <v>66262</v>
      </c>
      <c r="D28" s="669">
        <v>2660</v>
      </c>
      <c r="E28" s="757">
        <v>4.0143672089583776E-2</v>
      </c>
      <c r="F28" s="952">
        <v>51408</v>
      </c>
      <c r="G28" s="953">
        <v>1994</v>
      </c>
      <c r="H28" s="954">
        <v>3.8787737317149081E-2</v>
      </c>
      <c r="I28" s="959">
        <v>50183</v>
      </c>
      <c r="J28" s="953">
        <v>1610</v>
      </c>
      <c r="K28" s="954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61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9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69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70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5">
        <v>3.9266726506939173E-2</v>
      </c>
      <c r="I31" s="246">
        <v>118841</v>
      </c>
      <c r="J31" s="247">
        <v>118649</v>
      </c>
      <c r="K31" s="955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25" t="s">
        <v>242</v>
      </c>
      <c r="C34" s="1225"/>
      <c r="D34" s="1225"/>
      <c r="E34" s="1225"/>
      <c r="F34" s="1225"/>
      <c r="G34" s="1225"/>
      <c r="H34" s="1225"/>
      <c r="I34" s="1225"/>
      <c r="J34" s="1225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140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49" t="s">
        <v>139</v>
      </c>
      <c r="C3" s="1250"/>
      <c r="D3" s="1250"/>
      <c r="E3" s="1268">
        <v>2006</v>
      </c>
      <c r="F3" s="1269"/>
      <c r="G3" s="1269"/>
      <c r="H3" s="1269">
        <v>2007</v>
      </c>
      <c r="I3" s="1269"/>
      <c r="J3" s="1269"/>
      <c r="K3" s="1269">
        <v>2008</v>
      </c>
      <c r="L3" s="1269"/>
      <c r="M3" s="1269"/>
    </row>
    <row r="4" spans="2:13" ht="15.75">
      <c r="B4" s="1252"/>
      <c r="C4" s="1253"/>
      <c r="D4" s="1253"/>
      <c r="E4" s="1266" t="s">
        <v>62</v>
      </c>
      <c r="F4" s="1267"/>
      <c r="G4" s="1267"/>
      <c r="H4" s="1267"/>
      <c r="I4" s="1267"/>
      <c r="J4" s="1267"/>
      <c r="K4" s="1267"/>
      <c r="L4" s="1267"/>
      <c r="M4" s="1267"/>
    </row>
    <row r="5" spans="2:13" ht="78" customHeight="1">
      <c r="B5" s="1255"/>
      <c r="C5" s="1256"/>
      <c r="D5" s="1256"/>
      <c r="E5" s="239" t="s">
        <v>59</v>
      </c>
      <c r="F5" s="240" t="s">
        <v>60</v>
      </c>
      <c r="G5" s="240" t="s">
        <v>61</v>
      </c>
      <c r="H5" s="240" t="s">
        <v>59</v>
      </c>
      <c r="I5" s="240" t="s">
        <v>60</v>
      </c>
      <c r="J5" s="240" t="s">
        <v>61</v>
      </c>
      <c r="K5" s="240" t="s">
        <v>59</v>
      </c>
      <c r="L5" s="240" t="s">
        <v>60</v>
      </c>
      <c r="M5" s="240" t="s">
        <v>61</v>
      </c>
    </row>
    <row r="6" spans="2:13" ht="15.75">
      <c r="B6" s="1264" t="s">
        <v>80</v>
      </c>
      <c r="C6" s="1265"/>
      <c r="D6" s="1265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264" t="s">
        <v>110</v>
      </c>
      <c r="C7" s="1265"/>
      <c r="D7" s="1265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270" t="s">
        <v>81</v>
      </c>
      <c r="C8" s="1271"/>
      <c r="D8" s="1271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272" t="s">
        <v>67</v>
      </c>
      <c r="C9" s="1275" t="s">
        <v>40</v>
      </c>
      <c r="D9" s="1276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273"/>
      <c r="C10" s="1277" t="s">
        <v>66</v>
      </c>
      <c r="D10" s="243" t="s">
        <v>63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274"/>
      <c r="C11" s="1278"/>
      <c r="D11" s="243" t="s">
        <v>64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272" t="s">
        <v>94</v>
      </c>
      <c r="C12" s="1279" t="s">
        <v>40</v>
      </c>
      <c r="D12" s="1280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273"/>
      <c r="C13" s="1277" t="s">
        <v>66</v>
      </c>
      <c r="D13" s="243" t="s">
        <v>63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274"/>
      <c r="C14" s="1278"/>
      <c r="D14" s="243" t="s">
        <v>64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281" t="s">
        <v>65</v>
      </c>
      <c r="C15" s="1282"/>
      <c r="D15" s="1283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49" t="s">
        <v>10</v>
      </c>
      <c r="C18" s="1250"/>
      <c r="D18" s="1251"/>
      <c r="E18" s="1237">
        <v>2010</v>
      </c>
      <c r="F18" s="1238"/>
      <c r="G18" s="1239"/>
      <c r="H18" s="1237">
        <v>2011</v>
      </c>
      <c r="I18" s="1238"/>
      <c r="J18" s="1239"/>
      <c r="K18" s="1237">
        <v>2012</v>
      </c>
      <c r="L18" s="1238"/>
      <c r="M18" s="1239"/>
      <c r="Q18" s="545"/>
      <c r="R18" s="545"/>
    </row>
    <row r="19" spans="2:18" ht="15.75">
      <c r="B19" s="1252"/>
      <c r="C19" s="1253"/>
      <c r="D19" s="1254"/>
      <c r="E19" s="1240" t="s">
        <v>62</v>
      </c>
      <c r="F19" s="1241"/>
      <c r="G19" s="1242"/>
      <c r="H19" s="1240" t="s">
        <v>62</v>
      </c>
      <c r="I19" s="1241"/>
      <c r="J19" s="1242"/>
      <c r="K19" s="1240" t="s">
        <v>62</v>
      </c>
      <c r="L19" s="1241"/>
      <c r="M19" s="1242"/>
      <c r="Q19" s="545"/>
      <c r="R19" s="545"/>
    </row>
    <row r="20" spans="2:18" ht="63.75" thickBot="1">
      <c r="B20" s="1255"/>
      <c r="C20" s="1256"/>
      <c r="D20" s="1257"/>
      <c r="E20" s="249" t="s">
        <v>59</v>
      </c>
      <c r="F20" s="250" t="s">
        <v>60</v>
      </c>
      <c r="G20" s="251" t="s">
        <v>61</v>
      </c>
      <c r="H20" s="249" t="s">
        <v>59</v>
      </c>
      <c r="I20" s="250" t="s">
        <v>60</v>
      </c>
      <c r="J20" s="251" t="s">
        <v>61</v>
      </c>
      <c r="K20" s="249" t="s">
        <v>59</v>
      </c>
      <c r="L20" s="250" t="s">
        <v>60</v>
      </c>
      <c r="M20" s="251" t="s">
        <v>61</v>
      </c>
      <c r="Q20" s="545"/>
      <c r="R20" s="545"/>
    </row>
    <row r="21" spans="2:18" s="58" customFormat="1" ht="30" customHeight="1">
      <c r="B21" s="1258" t="s">
        <v>80</v>
      </c>
      <c r="C21" s="1259"/>
      <c r="D21" s="1260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58" t="s">
        <v>110</v>
      </c>
      <c r="C22" s="1259"/>
      <c r="D22" s="1260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261" t="s">
        <v>81</v>
      </c>
      <c r="C23" s="1262"/>
      <c r="D23" s="1263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43" t="s">
        <v>67</v>
      </c>
      <c r="C24" s="1244"/>
      <c r="D24" s="1245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43" t="s">
        <v>94</v>
      </c>
      <c r="C25" s="1244"/>
      <c r="D25" s="1245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43" t="s">
        <v>111</v>
      </c>
      <c r="C26" s="1244"/>
      <c r="D26" s="1245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84" t="s">
        <v>65</v>
      </c>
      <c r="C27" s="1285"/>
      <c r="D27" s="1286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49" t="s">
        <v>10</v>
      </c>
      <c r="C30" s="1250"/>
      <c r="D30" s="1251"/>
      <c r="E30" s="1237">
        <v>2014</v>
      </c>
      <c r="F30" s="1238"/>
      <c r="G30" s="1239"/>
      <c r="H30" s="1237">
        <v>2015</v>
      </c>
      <c r="I30" s="1238"/>
      <c r="J30" s="1239"/>
      <c r="K30" s="1237">
        <v>2016</v>
      </c>
      <c r="L30" s="1238"/>
      <c r="M30" s="1239"/>
      <c r="N30" s="1237">
        <v>2017</v>
      </c>
      <c r="O30" s="1238"/>
      <c r="P30" s="1239"/>
    </row>
    <row r="31" spans="2:18" ht="15.75">
      <c r="B31" s="1252"/>
      <c r="C31" s="1253"/>
      <c r="D31" s="1254"/>
      <c r="E31" s="1240" t="s">
        <v>62</v>
      </c>
      <c r="F31" s="1241"/>
      <c r="G31" s="1242"/>
      <c r="H31" s="1240" t="s">
        <v>62</v>
      </c>
      <c r="I31" s="1241"/>
      <c r="J31" s="1242"/>
      <c r="K31" s="1240" t="s">
        <v>62</v>
      </c>
      <c r="L31" s="1241"/>
      <c r="M31" s="1242"/>
      <c r="N31" s="1240" t="s">
        <v>62</v>
      </c>
      <c r="O31" s="1241"/>
      <c r="P31" s="1242"/>
    </row>
    <row r="32" spans="2:18" ht="63.75" customHeight="1" thickBot="1">
      <c r="B32" s="1255"/>
      <c r="C32" s="1256"/>
      <c r="D32" s="1257"/>
      <c r="E32" s="249" t="s">
        <v>59</v>
      </c>
      <c r="F32" s="250" t="s">
        <v>60</v>
      </c>
      <c r="G32" s="251" t="s">
        <v>61</v>
      </c>
      <c r="H32" s="249" t="s">
        <v>59</v>
      </c>
      <c r="I32" s="250" t="s">
        <v>60</v>
      </c>
      <c r="J32" s="251" t="s">
        <v>61</v>
      </c>
      <c r="K32" s="249" t="s">
        <v>59</v>
      </c>
      <c r="L32" s="250" t="s">
        <v>60</v>
      </c>
      <c r="M32" s="251" t="s">
        <v>61</v>
      </c>
      <c r="N32" s="249" t="s">
        <v>59</v>
      </c>
      <c r="O32" s="250" t="s">
        <v>60</v>
      </c>
      <c r="P32" s="251" t="s">
        <v>61</v>
      </c>
    </row>
    <row r="33" spans="2:16" ht="25.5" customHeight="1">
      <c r="B33" s="1258" t="s">
        <v>80</v>
      </c>
      <c r="C33" s="1259"/>
      <c r="D33" s="1260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58" t="s">
        <v>110</v>
      </c>
      <c r="C34" s="1259"/>
      <c r="D34" s="1260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261" t="s">
        <v>81</v>
      </c>
      <c r="C35" s="1262"/>
      <c r="D35" s="1263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43" t="s">
        <v>67</v>
      </c>
      <c r="C36" s="1244"/>
      <c r="D36" s="1245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43" t="s">
        <v>94</v>
      </c>
      <c r="C37" s="1244"/>
      <c r="D37" s="1245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1001">
        <v>306</v>
      </c>
      <c r="O37" s="259">
        <v>277</v>
      </c>
      <c r="P37" s="260">
        <v>44</v>
      </c>
    </row>
    <row r="38" spans="2:16" ht="41.25" customHeight="1">
      <c r="B38" s="1246" t="s">
        <v>111</v>
      </c>
      <c r="C38" s="1247"/>
      <c r="D38" s="1248"/>
      <c r="E38" s="1004">
        <v>60</v>
      </c>
      <c r="F38" s="1003">
        <v>45</v>
      </c>
      <c r="G38" s="1005">
        <v>3</v>
      </c>
      <c r="H38" s="1004">
        <v>63</v>
      </c>
      <c r="I38" s="1003">
        <v>61</v>
      </c>
      <c r="J38" s="1005">
        <v>3</v>
      </c>
      <c r="K38" s="1004">
        <v>64</v>
      </c>
      <c r="L38" s="1003">
        <v>62</v>
      </c>
      <c r="M38" s="1005">
        <v>6</v>
      </c>
      <c r="N38" s="1002">
        <v>43</v>
      </c>
      <c r="O38" s="1003">
        <v>40</v>
      </c>
      <c r="P38" s="1005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6"/>
    </row>
    <row r="42" spans="2:16">
      <c r="C42" s="637"/>
      <c r="L42" s="1006"/>
    </row>
    <row r="49" spans="2:2" ht="26.25" customHeight="1"/>
    <row r="51" spans="2:2">
      <c r="B51" s="161" t="s">
        <v>96</v>
      </c>
    </row>
  </sheetData>
  <mergeCells count="44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299" t="s">
        <v>203</v>
      </c>
      <c r="C2" s="1299"/>
      <c r="D2" s="1299"/>
      <c r="E2" s="1299"/>
      <c r="F2" s="1299"/>
      <c r="G2" s="1299"/>
      <c r="J2" s="584"/>
      <c r="K2" s="584"/>
    </row>
    <row r="3" spans="2:12" ht="24" customHeight="1" thickBot="1">
      <c r="B3" s="578" t="s">
        <v>202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296" t="s">
        <v>189</v>
      </c>
      <c r="E4" s="1297"/>
      <c r="F4" s="1297"/>
      <c r="G4" s="1297" t="s">
        <v>190</v>
      </c>
      <c r="H4" s="1297"/>
      <c r="I4" s="1298"/>
      <c r="J4" s="1293" t="s">
        <v>191</v>
      </c>
      <c r="K4" s="1294"/>
      <c r="L4" s="1295"/>
    </row>
    <row r="5" spans="2:12" ht="58.5" customHeight="1">
      <c r="B5" s="553"/>
      <c r="C5" s="554"/>
      <c r="D5" s="574" t="s">
        <v>192</v>
      </c>
      <c r="E5" s="575" t="s">
        <v>201</v>
      </c>
      <c r="F5" s="576" t="s">
        <v>193</v>
      </c>
      <c r="G5" s="574" t="s">
        <v>192</v>
      </c>
      <c r="H5" s="575" t="s">
        <v>201</v>
      </c>
      <c r="I5" s="576" t="s">
        <v>193</v>
      </c>
      <c r="J5" s="582" t="s">
        <v>192</v>
      </c>
      <c r="K5" s="582" t="s">
        <v>201</v>
      </c>
      <c r="L5" s="583" t="s">
        <v>193</v>
      </c>
    </row>
    <row r="6" spans="2:12" ht="18" customHeight="1">
      <c r="B6" s="1289" t="s">
        <v>194</v>
      </c>
      <c r="C6" s="1290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195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196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287"/>
      <c r="C9" s="1288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289" t="s">
        <v>197</v>
      </c>
      <c r="C10" s="1290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195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196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287" t="s">
        <v>198</v>
      </c>
      <c r="C13" s="1288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291" t="s">
        <v>199</v>
      </c>
      <c r="C14" s="1292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195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196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296" t="s">
        <v>207</v>
      </c>
      <c r="E18" s="1297"/>
      <c r="F18" s="1297"/>
      <c r="G18" s="1296" t="s">
        <v>222</v>
      </c>
      <c r="H18" s="1297"/>
      <c r="I18" s="1297"/>
      <c r="J18" s="1293" t="s">
        <v>224</v>
      </c>
      <c r="K18" s="1294"/>
      <c r="L18" s="1295"/>
    </row>
    <row r="19" spans="2:12" ht="56.25">
      <c r="B19" s="553"/>
      <c r="C19" s="554"/>
      <c r="D19" s="574" t="s">
        <v>192</v>
      </c>
      <c r="E19" s="575" t="s">
        <v>201</v>
      </c>
      <c r="F19" s="576" t="s">
        <v>193</v>
      </c>
      <c r="G19" s="574" t="s">
        <v>192</v>
      </c>
      <c r="H19" s="575" t="s">
        <v>201</v>
      </c>
      <c r="I19" s="576" t="s">
        <v>193</v>
      </c>
      <c r="J19" s="582" t="s">
        <v>192</v>
      </c>
      <c r="K19" s="582" t="s">
        <v>201</v>
      </c>
      <c r="L19" s="583" t="s">
        <v>193</v>
      </c>
    </row>
    <row r="20" spans="2:12">
      <c r="B20" s="1289" t="s">
        <v>194</v>
      </c>
      <c r="C20" s="1290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195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196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287"/>
      <c r="C23" s="1288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289" t="s">
        <v>197</v>
      </c>
      <c r="C24" s="1290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195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196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287" t="s">
        <v>198</v>
      </c>
      <c r="C27" s="1288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291" t="s">
        <v>199</v>
      </c>
      <c r="C28" s="1292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195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196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296" t="s">
        <v>229</v>
      </c>
      <c r="E33" s="1297"/>
      <c r="F33" s="1298"/>
      <c r="G33" s="1296" t="s">
        <v>240</v>
      </c>
      <c r="H33" s="1297"/>
      <c r="I33" s="1297"/>
      <c r="J33" s="1293" t="s">
        <v>241</v>
      </c>
      <c r="K33" s="1294"/>
      <c r="L33" s="1295"/>
    </row>
    <row r="34" spans="2:12" ht="56.25">
      <c r="B34" s="553"/>
      <c r="C34" s="554"/>
      <c r="D34" s="748" t="s">
        <v>192</v>
      </c>
      <c r="E34" s="575" t="s">
        <v>201</v>
      </c>
      <c r="F34" s="576" t="s">
        <v>193</v>
      </c>
      <c r="G34" s="574" t="s">
        <v>192</v>
      </c>
      <c r="H34" s="575" t="s">
        <v>201</v>
      </c>
      <c r="I34" s="576" t="s">
        <v>193</v>
      </c>
      <c r="J34" s="752" t="s">
        <v>192</v>
      </c>
      <c r="K34" s="582" t="s">
        <v>201</v>
      </c>
      <c r="L34" s="583" t="s">
        <v>193</v>
      </c>
    </row>
    <row r="35" spans="2:12">
      <c r="B35" s="1289" t="s">
        <v>194</v>
      </c>
      <c r="C35" s="1290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195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196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287"/>
      <c r="C38" s="1288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289" t="s">
        <v>197</v>
      </c>
      <c r="C39" s="1290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195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196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287" t="s">
        <v>198</v>
      </c>
      <c r="C42" s="1288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291" t="s">
        <v>199</v>
      </c>
      <c r="C43" s="1292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195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196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296" t="s">
        <v>247</v>
      </c>
      <c r="E47" s="1297"/>
      <c r="F47" s="1298"/>
      <c r="G47" s="1296" t="s">
        <v>254</v>
      </c>
      <c r="H47" s="1297"/>
      <c r="I47" s="1297"/>
      <c r="J47" s="1293" t="s">
        <v>255</v>
      </c>
      <c r="K47" s="1294"/>
      <c r="L47" s="1295"/>
    </row>
    <row r="48" spans="2:12" ht="56.25">
      <c r="B48" s="553"/>
      <c r="C48" s="554"/>
      <c r="D48" s="748" t="s">
        <v>192</v>
      </c>
      <c r="E48" s="575" t="s">
        <v>201</v>
      </c>
      <c r="F48" s="576" t="s">
        <v>193</v>
      </c>
      <c r="G48" s="574" t="s">
        <v>192</v>
      </c>
      <c r="H48" s="575" t="s">
        <v>201</v>
      </c>
      <c r="I48" s="576" t="s">
        <v>193</v>
      </c>
      <c r="J48" s="752" t="s">
        <v>192</v>
      </c>
      <c r="K48" s="582" t="s">
        <v>201</v>
      </c>
      <c r="L48" s="583" t="s">
        <v>193</v>
      </c>
    </row>
    <row r="49" spans="2:12">
      <c r="B49" s="1289" t="s">
        <v>194</v>
      </c>
      <c r="C49" s="1290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195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196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287"/>
      <c r="C52" s="1288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289" t="s">
        <v>197</v>
      </c>
      <c r="C53" s="1290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195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196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287" t="s">
        <v>198</v>
      </c>
      <c r="C56" s="1288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291" t="s">
        <v>199</v>
      </c>
      <c r="C57" s="1292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195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196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200</v>
      </c>
    </row>
  </sheetData>
  <mergeCells count="33">
    <mergeCell ref="J33:L33"/>
    <mergeCell ref="D47:F47"/>
    <mergeCell ref="B27:C27"/>
    <mergeCell ref="B28:C28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B24:C24"/>
    <mergeCell ref="G18:I18"/>
    <mergeCell ref="B43:C43"/>
    <mergeCell ref="G33:I33"/>
    <mergeCell ref="B52:C52"/>
    <mergeCell ref="B53:C53"/>
    <mergeCell ref="B56:C56"/>
    <mergeCell ref="B57:C57"/>
    <mergeCell ref="J18:L18"/>
    <mergeCell ref="D18:F18"/>
    <mergeCell ref="B20:C20"/>
    <mergeCell ref="B23:C23"/>
    <mergeCell ref="B49:C49"/>
    <mergeCell ref="G47:I47"/>
    <mergeCell ref="J47:L47"/>
    <mergeCell ref="D33:F33"/>
    <mergeCell ref="B35:C35"/>
    <mergeCell ref="B38:C38"/>
    <mergeCell ref="B39:C39"/>
    <mergeCell ref="B42:C42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298"/>
  <sheetViews>
    <sheetView topLeftCell="D1" zoomScaleNormal="100" workbookViewId="0">
      <pane ySplit="4" topLeftCell="A276" activePane="bottomLeft" state="frozen"/>
      <selection pane="bottomLeft" activeCell="D305" sqref="D305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141</v>
      </c>
      <c r="C1" s="59"/>
    </row>
    <row r="2" spans="2:7" ht="15.75" thickBot="1">
      <c r="B2" s="59"/>
      <c r="C2" s="59"/>
    </row>
    <row r="3" spans="2:7" ht="48.75" customHeight="1">
      <c r="B3" s="1066" t="s">
        <v>123</v>
      </c>
      <c r="C3" s="1068" t="s">
        <v>124</v>
      </c>
      <c r="D3" s="1064" t="s">
        <v>0</v>
      </c>
      <c r="E3" s="1064"/>
      <c r="F3" s="1064" t="s">
        <v>118</v>
      </c>
      <c r="G3" s="1065"/>
    </row>
    <row r="4" spans="2:7" ht="30.75" thickBot="1">
      <c r="B4" s="1067"/>
      <c r="C4" s="1069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40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119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120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40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119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120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40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119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120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40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119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120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40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119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120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40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119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120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40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119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120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40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119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120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40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119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120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40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119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120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40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119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120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40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119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120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40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119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120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40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119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120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40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119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120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40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119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120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40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119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120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40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119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120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40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119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120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40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119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120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40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119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120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40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119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120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40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119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120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40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119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120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40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119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120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40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119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120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40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119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120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40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119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120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40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119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120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40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119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120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40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119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120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40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119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120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40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119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120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40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119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120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40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119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120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40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119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120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40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119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120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40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119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120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40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119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120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40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119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120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40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119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120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40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119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120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40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119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120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40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119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120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40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119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120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40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119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120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40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119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120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40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119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120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40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119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120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40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119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120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40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119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120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40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119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120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40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119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120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40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119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120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40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119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120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40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119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120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40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119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120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40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119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120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40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119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120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40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119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120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40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119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120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40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119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120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40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119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120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40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119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120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40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119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120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40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119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120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40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119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120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40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119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120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40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119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120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40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119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120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40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119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120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40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119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120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40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119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120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40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119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120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40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119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120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40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119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120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40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119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120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40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119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120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40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119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120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40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119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120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40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119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120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40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119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120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40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119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120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40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119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120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40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119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120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40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119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120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40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119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120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40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119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120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40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119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120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40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119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120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40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119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120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40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119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120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31">
        <v>43191</v>
      </c>
      <c r="C281" s="785" t="s">
        <v>40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119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120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31">
        <v>43221</v>
      </c>
      <c r="C284" s="785" t="s">
        <v>40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119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120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31">
        <v>43252</v>
      </c>
      <c r="C287" s="785" t="s">
        <v>40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119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120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31">
        <v>43282</v>
      </c>
      <c r="C290" s="785" t="s">
        <v>40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119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120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  <row r="293" spans="2:7">
      <c r="B293" s="1031">
        <v>43313</v>
      </c>
      <c r="C293" s="785" t="s">
        <v>40</v>
      </c>
      <c r="D293" s="781">
        <v>958603</v>
      </c>
      <c r="E293" s="792">
        <v>60591</v>
      </c>
      <c r="F293" s="781">
        <v>25271</v>
      </c>
      <c r="G293" s="781">
        <v>10626</v>
      </c>
    </row>
    <row r="294" spans="2:7">
      <c r="B294" s="385"/>
      <c r="C294" s="786" t="s">
        <v>119</v>
      </c>
      <c r="D294" s="783">
        <v>551187</v>
      </c>
      <c r="E294" s="787">
        <v>28094</v>
      </c>
      <c r="F294" s="787">
        <v>10215</v>
      </c>
      <c r="G294" s="783">
        <v>3945</v>
      </c>
    </row>
    <row r="295" spans="2:7" ht="15.75" thickBot="1">
      <c r="B295" s="386"/>
      <c r="C295" s="788" t="s">
        <v>120</v>
      </c>
      <c r="D295" s="784">
        <v>407416</v>
      </c>
      <c r="E295" s="784">
        <v>32497</v>
      </c>
      <c r="F295" s="784">
        <f>(F293-F294)</f>
        <v>15056</v>
      </c>
      <c r="G295" s="784">
        <f>(G293-G294)</f>
        <v>6681</v>
      </c>
    </row>
    <row r="296" spans="2:7">
      <c r="B296" s="1031">
        <v>43344</v>
      </c>
      <c r="C296" s="785" t="s">
        <v>40</v>
      </c>
      <c r="D296" s="781">
        <v>947393</v>
      </c>
      <c r="E296" s="792">
        <v>59850</v>
      </c>
      <c r="F296" s="781">
        <v>25079</v>
      </c>
      <c r="G296" s="781">
        <v>10559</v>
      </c>
    </row>
    <row r="297" spans="2:7">
      <c r="B297" s="385"/>
      <c r="C297" s="786" t="s">
        <v>119</v>
      </c>
      <c r="D297" s="783">
        <v>540532</v>
      </c>
      <c r="E297" s="787">
        <v>27612</v>
      </c>
      <c r="F297" s="787">
        <v>10219</v>
      </c>
      <c r="G297" s="783">
        <v>3962</v>
      </c>
    </row>
    <row r="298" spans="2:7" ht="15.75" thickBot="1">
      <c r="B298" s="386"/>
      <c r="C298" s="788" t="s">
        <v>120</v>
      </c>
      <c r="D298" s="784">
        <v>406861</v>
      </c>
      <c r="E298" s="784">
        <v>32238</v>
      </c>
      <c r="F298" s="784">
        <f>(F296-F297)</f>
        <v>14860</v>
      </c>
      <c r="G298" s="784">
        <f>(G296-G297)</f>
        <v>6597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G46"/>
  <sheetViews>
    <sheetView topLeftCell="A22" zoomScale="90" zoomScaleNormal="90" zoomScaleSheetLayoutView="75" workbookViewId="0">
      <pane xSplit="1" topLeftCell="IP1" activePane="topRight" state="frozen"/>
      <selection pane="topRight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2" customWidth="1"/>
    <col min="253" max="253" width="0.125" customWidth="1"/>
    <col min="255" max="255" width="9.375" bestFit="1" customWidth="1"/>
    <col min="256" max="256" width="12.625" customWidth="1"/>
  </cols>
  <sheetData>
    <row r="1" spans="1:266" s="235" customFormat="1" ht="63">
      <c r="A1" s="780" t="s">
        <v>37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1"/>
      <c r="IR1" s="1000"/>
      <c r="IS1" s="1000"/>
      <c r="IT1" s="1000"/>
      <c r="IU1" s="1000"/>
    </row>
    <row r="2" spans="1:266" s="235" customFormat="1" ht="31.5">
      <c r="A2" s="780" t="s">
        <v>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5"/>
      <c r="HW2" s="836"/>
      <c r="IF2" s="775"/>
      <c r="IR2" s="1000"/>
      <c r="IS2" s="1000"/>
      <c r="IT2" s="1000"/>
      <c r="IU2" s="1000"/>
    </row>
    <row r="3" spans="1:266">
      <c r="A3" s="101"/>
      <c r="B3" s="1070">
        <v>39417</v>
      </c>
      <c r="C3" s="1071"/>
      <c r="D3" s="1071"/>
      <c r="E3" s="1071"/>
      <c r="F3" s="1071"/>
      <c r="G3" s="1072"/>
      <c r="H3" s="1073">
        <v>39508</v>
      </c>
      <c r="I3" s="1074"/>
      <c r="J3" s="1074"/>
      <c r="K3" s="1074"/>
      <c r="L3" s="1074"/>
      <c r="M3" s="1075"/>
      <c r="N3" s="1077">
        <v>39600</v>
      </c>
      <c r="O3" s="1078"/>
      <c r="P3" s="1078"/>
      <c r="Q3" s="1078"/>
      <c r="R3" s="1078"/>
      <c r="S3" s="1079"/>
      <c r="T3" s="1073">
        <v>39692</v>
      </c>
      <c r="U3" s="1074"/>
      <c r="V3" s="1074"/>
      <c r="W3" s="1074"/>
      <c r="X3" s="1074"/>
      <c r="Y3" s="1075"/>
      <c r="Z3" s="1070">
        <v>39783</v>
      </c>
      <c r="AA3" s="1071"/>
      <c r="AB3" s="1071"/>
      <c r="AC3" s="1071"/>
      <c r="AD3" s="1071"/>
      <c r="AE3" s="1072"/>
      <c r="AF3" s="1073">
        <v>39873</v>
      </c>
      <c r="AG3" s="1074"/>
      <c r="AH3" s="1074"/>
      <c r="AI3" s="1074"/>
      <c r="AJ3" s="1074"/>
      <c r="AK3" s="1075"/>
      <c r="AL3" s="1077">
        <v>39965</v>
      </c>
      <c r="AM3" s="1078"/>
      <c r="AN3" s="1078"/>
      <c r="AO3" s="1078"/>
      <c r="AP3" s="1078"/>
      <c r="AQ3" s="1079"/>
      <c r="AR3" s="1073">
        <v>40057</v>
      </c>
      <c r="AS3" s="1074"/>
      <c r="AT3" s="1074"/>
      <c r="AU3" s="1074"/>
      <c r="AV3" s="1074"/>
      <c r="AW3" s="1075"/>
      <c r="AX3" s="1070">
        <v>40148</v>
      </c>
      <c r="AY3" s="1071"/>
      <c r="AZ3" s="1071"/>
      <c r="BA3" s="1071"/>
      <c r="BB3" s="1071"/>
      <c r="BC3" s="1072"/>
      <c r="BD3" s="1073">
        <v>40238</v>
      </c>
      <c r="BE3" s="1074"/>
      <c r="BF3" s="1074"/>
      <c r="BG3" s="1074"/>
      <c r="BH3" s="1074"/>
      <c r="BI3" s="1075"/>
      <c r="BJ3" s="1077">
        <v>40339</v>
      </c>
      <c r="BK3" s="1078"/>
      <c r="BL3" s="1078"/>
      <c r="BM3" s="1078"/>
      <c r="BN3" s="1078"/>
      <c r="BO3" s="1079"/>
      <c r="BP3" s="1073">
        <v>40422</v>
      </c>
      <c r="BQ3" s="1074"/>
      <c r="BR3" s="1074"/>
      <c r="BS3" s="1074"/>
      <c r="BT3" s="1074"/>
      <c r="BU3" s="1075"/>
      <c r="BV3" s="1070">
        <v>40513</v>
      </c>
      <c r="BW3" s="1071"/>
      <c r="BX3" s="1071"/>
      <c r="BY3" s="1071"/>
      <c r="BZ3" s="1071"/>
      <c r="CA3" s="1072"/>
      <c r="CB3" s="1073">
        <v>40603</v>
      </c>
      <c r="CC3" s="1074"/>
      <c r="CD3" s="1074"/>
      <c r="CE3" s="1074"/>
      <c r="CF3" s="1074"/>
      <c r="CG3" s="1075"/>
      <c r="CH3" s="1077">
        <v>40704</v>
      </c>
      <c r="CI3" s="1078"/>
      <c r="CJ3" s="1078"/>
      <c r="CK3" s="1078"/>
      <c r="CL3" s="1078"/>
      <c r="CM3" s="1079"/>
      <c r="CN3" s="1073">
        <v>40787</v>
      </c>
      <c r="CO3" s="1074"/>
      <c r="CP3" s="1074"/>
      <c r="CQ3" s="1074"/>
      <c r="CR3" s="1074"/>
      <c r="CS3" s="1075"/>
      <c r="CT3" s="1070">
        <v>40878</v>
      </c>
      <c r="CU3" s="1071"/>
      <c r="CV3" s="1071"/>
      <c r="CW3" s="1071"/>
      <c r="CX3" s="1071"/>
      <c r="CY3" s="1072"/>
      <c r="CZ3" s="1073">
        <v>40969</v>
      </c>
      <c r="DA3" s="1074"/>
      <c r="DB3" s="1074"/>
      <c r="DC3" s="1074"/>
      <c r="DD3" s="1074"/>
      <c r="DE3" s="1075"/>
      <c r="DF3" s="1077">
        <v>41072</v>
      </c>
      <c r="DG3" s="1078"/>
      <c r="DH3" s="1078"/>
      <c r="DI3" s="1078"/>
      <c r="DJ3" s="1078"/>
      <c r="DK3" s="1079"/>
      <c r="DL3" s="1080">
        <v>41164</v>
      </c>
      <c r="DM3" s="1076"/>
      <c r="DN3" s="1076"/>
      <c r="DO3" s="1076"/>
      <c r="DP3" s="1076"/>
      <c r="DQ3" s="1081"/>
      <c r="DR3" s="1070">
        <v>41255</v>
      </c>
      <c r="DS3" s="1071"/>
      <c r="DT3" s="1071"/>
      <c r="DU3" s="1071"/>
      <c r="DV3" s="1071"/>
      <c r="DW3" s="1072"/>
      <c r="DX3" s="1073">
        <v>41345</v>
      </c>
      <c r="DY3" s="1074"/>
      <c r="DZ3" s="1074"/>
      <c r="EA3" s="1074"/>
      <c r="EB3" s="1074"/>
      <c r="EC3" s="1075"/>
      <c r="ED3" s="1077">
        <v>41437</v>
      </c>
      <c r="EE3" s="1078"/>
      <c r="EF3" s="1078"/>
      <c r="EG3" s="1078"/>
      <c r="EH3" s="1078"/>
      <c r="EI3" s="1079"/>
      <c r="EJ3" s="1076">
        <v>41530</v>
      </c>
      <c r="EK3" s="1076"/>
      <c r="EL3" s="1076"/>
      <c r="EM3" s="1076"/>
      <c r="EN3" s="1076"/>
      <c r="EO3" s="1076"/>
      <c r="EP3" s="1070">
        <v>41620</v>
      </c>
      <c r="EQ3" s="1071"/>
      <c r="ER3" s="1071"/>
      <c r="ES3" s="1071"/>
      <c r="ET3" s="1071"/>
      <c r="EU3" s="1072"/>
      <c r="EV3" s="1073">
        <v>41710</v>
      </c>
      <c r="EW3" s="1074"/>
      <c r="EX3" s="1074"/>
      <c r="EY3" s="1074"/>
      <c r="EZ3" s="1074"/>
      <c r="FA3" s="1075"/>
      <c r="FB3" s="1077">
        <v>41802</v>
      </c>
      <c r="FC3" s="1078"/>
      <c r="FD3" s="1078"/>
      <c r="FE3" s="1078"/>
      <c r="FF3" s="1078"/>
      <c r="FG3" s="1079"/>
      <c r="FH3" s="1080">
        <v>41896</v>
      </c>
      <c r="FI3" s="1076"/>
      <c r="FJ3" s="1076"/>
      <c r="FK3" s="1076"/>
      <c r="FL3" s="1076"/>
      <c r="FM3" s="1081"/>
      <c r="FN3" s="1070">
        <v>41985</v>
      </c>
      <c r="FO3" s="1071"/>
      <c r="FP3" s="1071"/>
      <c r="FQ3" s="1071"/>
      <c r="FR3" s="1071"/>
      <c r="FS3" s="1072"/>
      <c r="FT3" s="1073">
        <v>42064</v>
      </c>
      <c r="FU3" s="1074"/>
      <c r="FV3" s="1074"/>
      <c r="FW3" s="1074"/>
      <c r="FX3" s="1074"/>
      <c r="FY3" s="1075"/>
      <c r="FZ3" s="1077">
        <v>42170</v>
      </c>
      <c r="GA3" s="1078"/>
      <c r="GB3" s="1078"/>
      <c r="GC3" s="1078"/>
      <c r="GD3" s="1078"/>
      <c r="GE3" s="1079"/>
      <c r="GF3" s="1080">
        <v>42248</v>
      </c>
      <c r="GG3" s="1076"/>
      <c r="GH3" s="1076"/>
      <c r="GI3" s="1076"/>
      <c r="GJ3" s="1076"/>
      <c r="GK3" s="1081"/>
      <c r="GL3" s="1070" t="s">
        <v>209</v>
      </c>
      <c r="GM3" s="1071"/>
      <c r="GN3" s="1071"/>
      <c r="GO3" s="1071"/>
      <c r="GP3" s="1071"/>
      <c r="GQ3" s="1072"/>
      <c r="GR3" s="1073">
        <v>42445</v>
      </c>
      <c r="GS3" s="1074"/>
      <c r="GT3" s="1074"/>
      <c r="GU3" s="1074"/>
      <c r="GV3" s="1074"/>
      <c r="GW3" s="1075"/>
      <c r="GX3" s="1077">
        <v>42522</v>
      </c>
      <c r="GY3" s="1078"/>
      <c r="GZ3" s="1078"/>
      <c r="HA3" s="1078"/>
      <c r="HB3" s="1078"/>
      <c r="HC3" s="1079"/>
      <c r="HD3" s="1080">
        <v>42614</v>
      </c>
      <c r="HE3" s="1076"/>
      <c r="HF3" s="1076"/>
      <c r="HG3" s="1076"/>
      <c r="HH3" s="1076"/>
      <c r="HI3" s="1081"/>
      <c r="HJ3" s="1070" t="s">
        <v>235</v>
      </c>
      <c r="HK3" s="1071"/>
      <c r="HL3" s="1071"/>
      <c r="HM3" s="1071"/>
      <c r="HN3" s="1071"/>
      <c r="HO3" s="1072"/>
      <c r="HP3" s="1073">
        <v>42810</v>
      </c>
      <c r="HQ3" s="1074"/>
      <c r="HR3" s="1074"/>
      <c r="HS3" s="1074"/>
      <c r="HT3" s="1074"/>
      <c r="HU3" s="1074"/>
      <c r="HV3" s="1077">
        <v>42903</v>
      </c>
      <c r="HW3" s="1078"/>
      <c r="HX3" s="1078">
        <v>42903</v>
      </c>
      <c r="HY3" s="1078"/>
      <c r="HZ3" s="1078"/>
      <c r="IA3" s="1079"/>
      <c r="IB3" s="1073">
        <v>42979</v>
      </c>
      <c r="IC3" s="1074"/>
      <c r="ID3" s="1074"/>
      <c r="IE3" s="1074"/>
      <c r="IF3" s="1074"/>
      <c r="IG3" s="1074"/>
      <c r="IH3" s="1070" t="s">
        <v>248</v>
      </c>
      <c r="II3" s="1071"/>
      <c r="IJ3" s="1071"/>
      <c r="IK3" s="1071"/>
      <c r="IL3" s="1071"/>
      <c r="IM3" s="1072"/>
      <c r="IN3" s="1073">
        <v>43176</v>
      </c>
      <c r="IO3" s="1074"/>
      <c r="IP3" s="1074"/>
      <c r="IQ3" s="1074"/>
      <c r="IR3" s="1074"/>
      <c r="IS3" s="1074"/>
      <c r="IT3" s="988"/>
      <c r="IU3" s="1077">
        <v>43268</v>
      </c>
      <c r="IV3" s="1078"/>
      <c r="IW3" s="1078"/>
      <c r="IX3" s="1078"/>
      <c r="IY3" s="1078"/>
      <c r="IZ3" s="1079"/>
      <c r="JA3" s="1073">
        <v>43360</v>
      </c>
      <c r="JB3" s="1074"/>
      <c r="JC3" s="1074"/>
      <c r="JD3" s="1074"/>
      <c r="JE3" s="1074"/>
      <c r="JF3" s="1075"/>
    </row>
    <row r="4" spans="1:266" ht="44.25" customHeight="1">
      <c r="A4" s="192" t="s">
        <v>10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9" t="s">
        <v>6</v>
      </c>
      <c r="IT4" s="990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</row>
    <row r="5" spans="1:266">
      <c r="A5" s="193" t="s">
        <v>4</v>
      </c>
      <c r="B5" s="194">
        <v>1746573</v>
      </c>
      <c r="C5" s="839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40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9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40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9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40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9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40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9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40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1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9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1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40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9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40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9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2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3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2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3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40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3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91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2">
        <v>100</v>
      </c>
      <c r="IU5" s="1033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  <c r="JA5" s="991">
        <f>SUM(JA7:JA12)</f>
        <v>947393</v>
      </c>
      <c r="JB5" s="615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</row>
    <row r="6" spans="1:266">
      <c r="A6" s="215" t="s">
        <v>11</v>
      </c>
      <c r="B6" s="202"/>
      <c r="C6" s="844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40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9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40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9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5"/>
      <c r="BL6" s="840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9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5"/>
      <c r="CJ6" s="840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9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40"/>
      <c r="DI6" s="200"/>
      <c r="DJ6" s="200"/>
      <c r="DK6" s="200"/>
      <c r="DL6" s="381"/>
      <c r="DM6" s="381"/>
      <c r="DN6" s="841"/>
      <c r="DO6" s="380"/>
      <c r="DP6" s="380"/>
      <c r="DQ6" s="380"/>
      <c r="DR6" s="202"/>
      <c r="DS6" s="202"/>
      <c r="DT6" s="839"/>
      <c r="DU6" s="195"/>
      <c r="DV6" s="195"/>
      <c r="DW6" s="195"/>
      <c r="DX6" s="381"/>
      <c r="DY6" s="381"/>
      <c r="DZ6" s="841"/>
      <c r="EA6" s="380"/>
      <c r="EB6" s="380"/>
      <c r="EC6" s="380"/>
      <c r="ED6" s="204"/>
      <c r="EE6" s="204"/>
      <c r="EF6" s="840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9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40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9"/>
      <c r="FQ6" s="195"/>
      <c r="FR6" s="195"/>
      <c r="FS6" s="195"/>
      <c r="FT6" s="205"/>
      <c r="FU6" s="205"/>
      <c r="FV6" s="197"/>
      <c r="FW6" s="198"/>
      <c r="FX6" s="198"/>
      <c r="FY6" s="198"/>
      <c r="FZ6" s="842"/>
      <c r="GA6" s="711"/>
      <c r="GB6" s="714"/>
      <c r="GC6" s="713"/>
      <c r="GD6" s="846"/>
      <c r="GE6" s="715"/>
      <c r="GF6" s="203"/>
      <c r="GG6" s="205"/>
      <c r="GH6" s="197"/>
      <c r="GI6" s="198"/>
      <c r="GJ6" s="198"/>
      <c r="GK6" s="198"/>
      <c r="GL6" s="843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2"/>
      <c r="GY6" s="711"/>
      <c r="GZ6" s="711"/>
      <c r="HA6" s="713"/>
      <c r="HB6" s="846"/>
      <c r="HC6" s="715"/>
      <c r="HD6" s="197"/>
      <c r="HE6" s="615"/>
      <c r="HF6" s="615"/>
      <c r="HG6" s="198"/>
      <c r="HH6" s="10"/>
      <c r="HI6" s="620"/>
      <c r="HJ6" s="843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40"/>
      <c r="HY6" s="200"/>
      <c r="HZ6" s="200"/>
      <c r="IA6" s="200"/>
      <c r="IB6" s="197"/>
      <c r="IC6" s="615"/>
      <c r="ID6" s="203"/>
      <c r="IE6" s="198"/>
      <c r="IF6" s="776"/>
      <c r="IG6" s="620"/>
      <c r="IH6" s="843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3"/>
      <c r="IU6" s="842"/>
      <c r="IV6" s="711"/>
      <c r="IW6" s="714"/>
      <c r="IX6" s="713"/>
      <c r="IY6" s="713"/>
      <c r="IZ6" s="713"/>
      <c r="JA6" s="197"/>
      <c r="JB6" s="615"/>
      <c r="JC6" s="203"/>
      <c r="JD6" s="198"/>
      <c r="JE6" s="198"/>
      <c r="JF6" s="198"/>
    </row>
    <row r="7" spans="1:266">
      <c r="A7" s="207" t="s">
        <v>12</v>
      </c>
      <c r="B7" s="194">
        <v>160562</v>
      </c>
      <c r="C7" s="839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40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9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40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9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40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9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40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9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40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1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9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1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40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9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40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9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2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3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2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3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40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3">
        <v>109800</v>
      </c>
      <c r="II7" s="622">
        <v>5170</v>
      </c>
      <c r="IJ7" s="625">
        <v>104630</v>
      </c>
      <c r="IK7" s="624">
        <v>10.150257084380252</v>
      </c>
      <c r="IL7" s="974">
        <v>7.7363939724961472</v>
      </c>
      <c r="IM7" s="974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4">
        <v>7.6923076923076925</v>
      </c>
      <c r="IS7" s="995">
        <f>IP7/$IP$5*100</f>
        <v>10.247258830219636</v>
      </c>
      <c r="IT7" s="996">
        <v>10.247258830219636</v>
      </c>
      <c r="IU7" s="842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4">
        <v>8.5</v>
      </c>
      <c r="IZ7" s="1036">
        <f>(IW7/IW5*100)</f>
        <v>11.119934092330293</v>
      </c>
      <c r="JA7" s="197">
        <v>124042</v>
      </c>
      <c r="JB7" s="615">
        <v>5697</v>
      </c>
      <c r="JC7" s="203">
        <f t="shared" ref="JC7:JC34" si="1">(JA7-JB7)</f>
        <v>118345</v>
      </c>
      <c r="JD7" s="198">
        <v>13.1</v>
      </c>
      <c r="JE7" s="994">
        <v>9.5</v>
      </c>
      <c r="JF7" s="1300">
        <f>(JC7/$JC$5*100)</f>
        <v>13.334001845544385</v>
      </c>
    </row>
    <row r="8" spans="1:266">
      <c r="A8" s="208" t="s">
        <v>13</v>
      </c>
      <c r="B8" s="194">
        <v>313505</v>
      </c>
      <c r="C8" s="839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40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9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40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9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40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9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40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9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40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1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9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1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40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9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40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9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2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3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2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3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40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3">
        <v>213421</v>
      </c>
      <c r="II8" s="622">
        <v>10987</v>
      </c>
      <c r="IJ8" s="625">
        <v>202434</v>
      </c>
      <c r="IK8" s="624">
        <v>19.729307989121292</v>
      </c>
      <c r="IL8" s="974">
        <v>16.440959492420728</v>
      </c>
      <c r="IM8" s="974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4">
        <v>15.632465360726231</v>
      </c>
      <c r="IS8" s="995">
        <f t="shared" ref="IS8:IS34" si="2">IP8/$IP$5*100</f>
        <v>18.699357491847941</v>
      </c>
      <c r="IT8" s="996">
        <v>18.699357491847941</v>
      </c>
      <c r="IU8" s="842">
        <v>139348</v>
      </c>
      <c r="IV8" s="711">
        <v>7672</v>
      </c>
      <c r="IW8" s="714">
        <f t="shared" si="0"/>
        <v>131676</v>
      </c>
      <c r="IX8" s="713">
        <v>14.4</v>
      </c>
      <c r="IY8" s="1034">
        <v>12.5</v>
      </c>
      <c r="IZ8" s="1036">
        <f>(IW8/$IW$5*100)</f>
        <v>14.52218593771196</v>
      </c>
      <c r="JA8" s="197">
        <v>151227</v>
      </c>
      <c r="JB8" s="615">
        <v>8182</v>
      </c>
      <c r="JC8" s="203">
        <f t="shared" si="1"/>
        <v>143045</v>
      </c>
      <c r="JD8" s="198">
        <v>16</v>
      </c>
      <c r="JE8" s="994">
        <v>13.7</v>
      </c>
      <c r="JF8" s="1300">
        <f>(JC8/$JC$5*100)</f>
        <v>16.116965600539917</v>
      </c>
    </row>
    <row r="9" spans="1:266">
      <c r="A9" s="208" t="s">
        <v>14</v>
      </c>
      <c r="B9" s="194">
        <v>244182</v>
      </c>
      <c r="C9" s="839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40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9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40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9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40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9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40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9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40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1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9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1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40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9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40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9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2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3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2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3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40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3">
        <v>159787</v>
      </c>
      <c r="II9" s="622">
        <v>9151</v>
      </c>
      <c r="IJ9" s="625">
        <v>150636</v>
      </c>
      <c r="IK9" s="624">
        <v>14.771212465772926</v>
      </c>
      <c r="IL9" s="974">
        <v>13.693566971433702</v>
      </c>
      <c r="IM9" s="974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4">
        <v>15.402532250358336</v>
      </c>
      <c r="IS9" s="995">
        <f t="shared" si="2"/>
        <v>16.569628784989479</v>
      </c>
      <c r="IT9" s="996">
        <v>16.569628784989479</v>
      </c>
      <c r="IU9" s="842">
        <v>150871</v>
      </c>
      <c r="IV9" s="711">
        <v>9113</v>
      </c>
      <c r="IW9" s="714">
        <f t="shared" si="0"/>
        <v>141758</v>
      </c>
      <c r="IX9" s="713">
        <v>15.6</v>
      </c>
      <c r="IY9" s="1034">
        <v>14.9</v>
      </c>
      <c r="IZ9" s="1036">
        <f t="shared" ref="IZ9:IZ12" si="3">(IW9/$IW$5*100)</f>
        <v>15.63410214585932</v>
      </c>
      <c r="JA9" s="197">
        <v>124303</v>
      </c>
      <c r="JB9" s="615">
        <v>7930</v>
      </c>
      <c r="JC9" s="203">
        <f t="shared" si="1"/>
        <v>116373</v>
      </c>
      <c r="JD9" s="198">
        <v>13.1</v>
      </c>
      <c r="JE9" s="994">
        <v>13.2</v>
      </c>
      <c r="JF9" s="1300">
        <f t="shared" ref="JF8:JF34" si="4">(JC9/$JC$5*100)</f>
        <v>13.111815427534216</v>
      </c>
    </row>
    <row r="10" spans="1:266">
      <c r="A10" s="208" t="s">
        <v>15</v>
      </c>
      <c r="B10" s="194">
        <v>241081</v>
      </c>
      <c r="C10" s="839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40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9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40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9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40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9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40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9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40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1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9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1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40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9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40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9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2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3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2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3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40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3">
        <v>160334</v>
      </c>
      <c r="II10" s="622">
        <v>10793</v>
      </c>
      <c r="IJ10" s="625">
        <v>149541</v>
      </c>
      <c r="IK10" s="624">
        <v>14.821778864909138</v>
      </c>
      <c r="IL10" s="974">
        <v>16.150657668307719</v>
      </c>
      <c r="IM10" s="974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4">
        <v>16.07590778786431</v>
      </c>
      <c r="IS10" s="995">
        <f t="shared" si="2"/>
        <v>15.49579058155425</v>
      </c>
      <c r="IT10" s="996">
        <v>15.49579058155425</v>
      </c>
      <c r="IU10" s="842">
        <v>169179</v>
      </c>
      <c r="IV10" s="711">
        <v>10766</v>
      </c>
      <c r="IW10" s="714">
        <f t="shared" si="0"/>
        <v>158413</v>
      </c>
      <c r="IX10" s="713">
        <v>17.5</v>
      </c>
      <c r="IY10" s="1034">
        <v>17.600000000000001</v>
      </c>
      <c r="IZ10" s="1036">
        <f t="shared" si="3"/>
        <v>17.470936548427691</v>
      </c>
      <c r="JA10" s="197">
        <v>159070</v>
      </c>
      <c r="JB10" s="615">
        <v>10545</v>
      </c>
      <c r="JC10" s="203">
        <f t="shared" si="1"/>
        <v>148525</v>
      </c>
      <c r="JD10" s="198">
        <v>16.8</v>
      </c>
      <c r="JE10" s="994">
        <v>17.600000000000001</v>
      </c>
      <c r="JF10" s="1300">
        <f t="shared" si="4"/>
        <v>16.734400474117876</v>
      </c>
    </row>
    <row r="11" spans="1:266">
      <c r="A11" s="717" t="s">
        <v>16</v>
      </c>
      <c r="B11" s="194">
        <v>243125</v>
      </c>
      <c r="C11" s="839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40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9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40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9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40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9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40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9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40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1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9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1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40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9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40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9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2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3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2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3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40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3">
        <v>166989</v>
      </c>
      <c r="II11" s="622">
        <v>10588</v>
      </c>
      <c r="IJ11" s="625">
        <v>156401</v>
      </c>
      <c r="IK11" s="624">
        <v>15.436987980542568</v>
      </c>
      <c r="IL11" s="974">
        <v>15.843895431487272</v>
      </c>
      <c r="IM11" s="974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4">
        <v>16.084866220735787</v>
      </c>
      <c r="IS11" s="995">
        <f t="shared" si="2"/>
        <v>14.891616375715591</v>
      </c>
      <c r="IT11" s="996">
        <v>14.891616375715591</v>
      </c>
      <c r="IU11" s="842">
        <v>149109</v>
      </c>
      <c r="IV11" s="711">
        <v>10078</v>
      </c>
      <c r="IW11" s="714">
        <f t="shared" si="0"/>
        <v>139031</v>
      </c>
      <c r="IX11" s="713">
        <v>15.4</v>
      </c>
      <c r="IY11" s="1034">
        <v>16.5</v>
      </c>
      <c r="IZ11" s="1036">
        <f t="shared" si="3"/>
        <v>15.333348773550467</v>
      </c>
      <c r="JA11" s="197">
        <v>144332</v>
      </c>
      <c r="JB11" s="615">
        <v>9740</v>
      </c>
      <c r="JC11" s="203">
        <f t="shared" si="1"/>
        <v>134592</v>
      </c>
      <c r="JD11" s="198">
        <v>15.2</v>
      </c>
      <c r="JE11" s="994">
        <v>16.3</v>
      </c>
      <c r="JF11" s="1300">
        <f t="shared" si="4"/>
        <v>15.164561040986182</v>
      </c>
    </row>
    <row r="12" spans="1:266">
      <c r="A12" s="168" t="s">
        <v>17</v>
      </c>
      <c r="B12" s="194">
        <v>544118</v>
      </c>
      <c r="C12" s="839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40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9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40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9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40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9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40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9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40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1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9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1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40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9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40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9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2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3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2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3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40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3">
        <v>271415</v>
      </c>
      <c r="II12" s="622">
        <v>20138</v>
      </c>
      <c r="IJ12" s="625">
        <v>251277</v>
      </c>
      <c r="IK12" s="624">
        <v>25.090455615273825</v>
      </c>
      <c r="IL12" s="974">
        <v>30.134526463854428</v>
      </c>
      <c r="IM12" s="974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4">
        <v>29.111920688007643</v>
      </c>
      <c r="IS12" s="995">
        <f t="shared" si="2"/>
        <v>24.096347935673101</v>
      </c>
      <c r="IT12" s="996">
        <v>24.096347935673101</v>
      </c>
      <c r="IU12" s="842">
        <v>253339</v>
      </c>
      <c r="IV12" s="711">
        <v>18321</v>
      </c>
      <c r="IW12" s="714">
        <f t="shared" si="0"/>
        <v>235018</v>
      </c>
      <c r="IX12" s="713">
        <v>26.2</v>
      </c>
      <c r="IY12" s="1034">
        <v>29.9</v>
      </c>
      <c r="IZ12" s="1036">
        <f t="shared" si="3"/>
        <v>25.919492502120274</v>
      </c>
      <c r="JA12" s="197">
        <v>244419</v>
      </c>
      <c r="JB12" s="615">
        <v>17756</v>
      </c>
      <c r="JC12" s="203">
        <f t="shared" si="1"/>
        <v>226663</v>
      </c>
      <c r="JD12" s="198">
        <v>25.8</v>
      </c>
      <c r="JE12" s="994">
        <v>29.7</v>
      </c>
      <c r="JF12" s="1300">
        <f t="shared" si="4"/>
        <v>25.538255611277428</v>
      </c>
    </row>
    <row r="13" spans="1:266">
      <c r="A13" s="207"/>
      <c r="B13" s="194"/>
      <c r="C13" s="839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40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9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40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9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40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9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40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9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9"/>
      <c r="FQ13" s="195"/>
      <c r="FR13" s="195"/>
      <c r="FS13" s="195"/>
      <c r="FT13" s="203"/>
      <c r="FU13" s="203"/>
      <c r="FV13" s="203"/>
      <c r="FW13" s="198"/>
      <c r="FX13" s="198"/>
      <c r="FY13" s="198"/>
      <c r="FZ13" s="842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3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2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3"/>
      <c r="HK13" s="622"/>
      <c r="HL13" s="625"/>
      <c r="HM13" s="624"/>
      <c r="HN13" s="624"/>
      <c r="HO13" s="624"/>
      <c r="HP13" s="618"/>
      <c r="HQ13" s="618"/>
      <c r="HR13" s="71"/>
      <c r="HS13" s="619"/>
      <c r="HT13" s="847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7"/>
      <c r="IG13" s="619"/>
      <c r="IH13" s="843"/>
      <c r="II13" s="622"/>
      <c r="IJ13" s="625"/>
      <c r="IK13" s="624"/>
      <c r="IL13" s="975"/>
      <c r="IM13" s="975"/>
      <c r="IN13" s="197"/>
      <c r="IO13" s="615"/>
      <c r="IP13" s="203"/>
      <c r="IQ13" s="198"/>
      <c r="IR13" s="994"/>
      <c r="IS13" s="995"/>
      <c r="IT13" s="996"/>
      <c r="IU13" s="842"/>
      <c r="IV13" s="711"/>
      <c r="IW13" s="714"/>
      <c r="IX13" s="713"/>
      <c r="IY13" s="1034"/>
      <c r="IZ13" s="1036"/>
      <c r="JA13" s="197"/>
      <c r="JB13" s="615"/>
      <c r="JC13" s="203"/>
      <c r="JD13" s="198"/>
      <c r="JE13" s="994"/>
      <c r="JF13" s="1300"/>
    </row>
    <row r="14" spans="1:266">
      <c r="A14" s="215" t="s">
        <v>18</v>
      </c>
      <c r="B14" s="194"/>
      <c r="C14" s="839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40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9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40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9"/>
      <c r="FQ14" s="195"/>
      <c r="FR14" s="195"/>
      <c r="FS14" s="195"/>
      <c r="FT14" s="203"/>
      <c r="FU14" s="203"/>
      <c r="FV14" s="203"/>
      <c r="FW14" s="198"/>
      <c r="FX14" s="198"/>
      <c r="FY14" s="198"/>
      <c r="FZ14" s="842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3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2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3"/>
      <c r="HK14" s="622"/>
      <c r="HL14" s="625"/>
      <c r="HM14" s="624"/>
      <c r="HN14" s="624"/>
      <c r="HO14" s="624"/>
      <c r="HP14" s="618"/>
      <c r="HQ14" s="618"/>
      <c r="HR14" s="71"/>
      <c r="HS14" s="619"/>
      <c r="HT14" s="847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7"/>
      <c r="IG14" s="619"/>
      <c r="IH14" s="843"/>
      <c r="II14" s="622"/>
      <c r="IJ14" s="625"/>
      <c r="IK14" s="624"/>
      <c r="IL14" s="975"/>
      <c r="IM14" s="975"/>
      <c r="IN14" s="197"/>
      <c r="IO14" s="615"/>
      <c r="IP14" s="203"/>
      <c r="IQ14" s="198"/>
      <c r="IR14" s="994"/>
      <c r="IS14" s="995"/>
      <c r="IT14" s="996"/>
      <c r="IU14" s="842"/>
      <c r="IV14" s="711"/>
      <c r="IW14" s="714"/>
      <c r="IX14" s="713"/>
      <c r="IY14" s="1034"/>
      <c r="IZ14" s="1036"/>
      <c r="JA14" s="197"/>
      <c r="JB14" s="615"/>
      <c r="JC14" s="203"/>
      <c r="JD14" s="198"/>
      <c r="JE14" s="994"/>
      <c r="JF14" s="1300"/>
    </row>
    <row r="15" spans="1:266">
      <c r="A15" s="208" t="s">
        <v>19</v>
      </c>
      <c r="B15" s="194">
        <v>332669</v>
      </c>
      <c r="C15" s="839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40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9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40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9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40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9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40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9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40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1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9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1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40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9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40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9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2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3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2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3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40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3">
        <v>134333</v>
      </c>
      <c r="II15" s="622">
        <v>2906</v>
      </c>
      <c r="IJ15" s="625">
        <v>131427</v>
      </c>
      <c r="IK15" s="624">
        <v>12.418164707796469</v>
      </c>
      <c r="IL15" s="975">
        <v>4.3485417570742362</v>
      </c>
      <c r="IM15" s="975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4">
        <v>4.3717152412804587</v>
      </c>
      <c r="IS15" s="995">
        <f t="shared" si="2"/>
        <v>12.657517891613448</v>
      </c>
      <c r="IT15" s="996">
        <v>12.657517891613448</v>
      </c>
      <c r="IU15" s="842">
        <v>114303</v>
      </c>
      <c r="IV15" s="711">
        <v>2607</v>
      </c>
      <c r="IW15" s="714">
        <f t="shared" si="0"/>
        <v>111696</v>
      </c>
      <c r="IX15" s="713">
        <v>11.8</v>
      </c>
      <c r="IY15" s="1034">
        <v>4.3</v>
      </c>
      <c r="IZ15" s="1036">
        <f>(IW15/$IW$5*100)</f>
        <v>12.318646378221352</v>
      </c>
      <c r="JA15" s="197">
        <v>123066</v>
      </c>
      <c r="JB15" s="615">
        <v>2771</v>
      </c>
      <c r="JC15" s="203">
        <f t="shared" ref="JC15:JC34" si="5">(JA15-JB15)</f>
        <v>120295</v>
      </c>
      <c r="JD15" s="198">
        <v>11.8</v>
      </c>
      <c r="JE15" s="994">
        <v>4.5999999999999996</v>
      </c>
      <c r="JF15" s="1300">
        <f t="shared" si="4"/>
        <v>13.553709510412453</v>
      </c>
    </row>
    <row r="16" spans="1:266">
      <c r="A16" s="208" t="s">
        <v>20</v>
      </c>
      <c r="B16" s="194">
        <v>485159</v>
      </c>
      <c r="C16" s="839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40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9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40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9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40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9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40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9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40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1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9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1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40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9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40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9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2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3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2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3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40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3">
        <v>303039</v>
      </c>
      <c r="II16" s="622">
        <v>8600</v>
      </c>
      <c r="IJ16" s="625">
        <v>294439</v>
      </c>
      <c r="IK16" s="624">
        <v>28.013877564603888</v>
      </c>
      <c r="IL16" s="975">
        <v>12.869049934906549</v>
      </c>
      <c r="IM16" s="975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4">
        <v>13.038999044433828</v>
      </c>
      <c r="IS16" s="995">
        <f t="shared" si="2"/>
        <v>29.334540251131241</v>
      </c>
      <c r="IT16" s="996">
        <v>29.334540251131241</v>
      </c>
      <c r="IU16" s="842">
        <v>276570</v>
      </c>
      <c r="IV16" s="711">
        <v>7940</v>
      </c>
      <c r="IW16" s="714">
        <f t="shared" si="0"/>
        <v>268630</v>
      </c>
      <c r="IX16" s="713">
        <v>28.6</v>
      </c>
      <c r="IY16" s="1034">
        <v>13</v>
      </c>
      <c r="IZ16" s="1036">
        <f t="shared" ref="IZ16:IZ34" si="6">(IW16/$IW$5*100)</f>
        <v>29.626468061359425</v>
      </c>
      <c r="JA16" s="197">
        <v>269392</v>
      </c>
      <c r="JB16" s="615">
        <v>7746</v>
      </c>
      <c r="JC16" s="203">
        <f t="shared" si="5"/>
        <v>261646</v>
      </c>
      <c r="JD16" s="198">
        <v>28.6</v>
      </c>
      <c r="JE16" s="994">
        <v>12.9</v>
      </c>
      <c r="JF16" s="1300">
        <f t="shared" si="4"/>
        <v>29.479811119010574</v>
      </c>
    </row>
    <row r="17" spans="1:266">
      <c r="A17" s="208" t="s">
        <v>21</v>
      </c>
      <c r="B17" s="194">
        <v>336904</v>
      </c>
      <c r="C17" s="839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40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9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40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9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40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9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40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9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40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1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9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1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40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9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40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9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2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3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2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3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40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3">
        <v>250559</v>
      </c>
      <c r="II17" s="622">
        <v>12470</v>
      </c>
      <c r="IJ17" s="625">
        <v>238089</v>
      </c>
      <c r="IK17" s="624">
        <v>23.162461428098648</v>
      </c>
      <c r="IL17" s="975">
        <v>18.660122405614494</v>
      </c>
      <c r="IM17" s="975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4">
        <v>18.924689440993788</v>
      </c>
      <c r="IS17" s="995">
        <f t="shared" si="2"/>
        <v>23.671650729954418</v>
      </c>
      <c r="IT17" s="996">
        <v>23.671650729954418</v>
      </c>
      <c r="IU17" s="842">
        <v>228257</v>
      </c>
      <c r="IV17" s="711">
        <v>11675</v>
      </c>
      <c r="IW17" s="714">
        <f t="shared" si="0"/>
        <v>216582</v>
      </c>
      <c r="IX17" s="713">
        <v>23.6</v>
      </c>
      <c r="IY17" s="1034">
        <v>19.100000000000001</v>
      </c>
      <c r="IZ17" s="1036">
        <f t="shared" si="6"/>
        <v>23.886236480159873</v>
      </c>
      <c r="JA17" s="197">
        <v>223370</v>
      </c>
      <c r="JB17" s="615">
        <v>11423</v>
      </c>
      <c r="JC17" s="203">
        <f t="shared" si="5"/>
        <v>211947</v>
      </c>
      <c r="JD17" s="198">
        <v>23.6</v>
      </c>
      <c r="JE17" s="994">
        <v>19.100000000000001</v>
      </c>
      <c r="JF17" s="1300">
        <f t="shared" si="4"/>
        <v>23.880195100406404</v>
      </c>
    </row>
    <row r="18" spans="1:266">
      <c r="A18" s="208" t="s">
        <v>22</v>
      </c>
      <c r="B18" s="194">
        <v>443736</v>
      </c>
      <c r="C18" s="839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40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9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40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9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40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9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40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9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40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1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9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1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40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9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40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9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2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3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2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3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40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3">
        <v>197004</v>
      </c>
      <c r="II18" s="622">
        <v>17812</v>
      </c>
      <c r="IJ18" s="625">
        <v>179192</v>
      </c>
      <c r="IK18" s="624">
        <v>18.211668913035037</v>
      </c>
      <c r="IL18" s="975">
        <v>26.653897376808779</v>
      </c>
      <c r="IM18" s="975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4">
        <v>26.593107978977542</v>
      </c>
      <c r="IS18" s="995">
        <f t="shared" si="2"/>
        <v>17.559873624781872</v>
      </c>
      <c r="IT18" s="996">
        <v>17.559873624781901</v>
      </c>
      <c r="IU18" s="842">
        <v>172177</v>
      </c>
      <c r="IV18" s="711">
        <v>16068</v>
      </c>
      <c r="IW18" s="714">
        <f t="shared" si="0"/>
        <v>156109</v>
      </c>
      <c r="IX18" s="713">
        <v>17.8</v>
      </c>
      <c r="IY18" s="1034">
        <v>26.3</v>
      </c>
      <c r="IZ18" s="1036">
        <f t="shared" si="6"/>
        <v>17.21683468931526</v>
      </c>
      <c r="JA18" s="197">
        <v>163522</v>
      </c>
      <c r="JB18" s="615">
        <v>15658</v>
      </c>
      <c r="JC18" s="203">
        <f t="shared" si="5"/>
        <v>147864</v>
      </c>
      <c r="JD18" s="198">
        <v>17.8</v>
      </c>
      <c r="JE18" s="994">
        <v>26.2</v>
      </c>
      <c r="JF18" s="1300">
        <f t="shared" si="4"/>
        <v>16.659925209257466</v>
      </c>
    </row>
    <row r="19" spans="1:266">
      <c r="A19" s="208" t="s">
        <v>23</v>
      </c>
      <c r="B19" s="194">
        <v>124584</v>
      </c>
      <c r="C19" s="839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40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9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40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9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40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9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40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9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40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1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9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1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40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9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40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9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2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3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2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3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40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3">
        <v>130368</v>
      </c>
      <c r="II19" s="622">
        <v>16248</v>
      </c>
      <c r="IJ19" s="625">
        <v>114120</v>
      </c>
      <c r="IK19" s="624">
        <v>12.051627646416071</v>
      </c>
      <c r="IL19" s="975">
        <v>24.313525970042051</v>
      </c>
      <c r="IM19" s="975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4">
        <v>23.854813664596271</v>
      </c>
      <c r="IS19" s="995">
        <f t="shared" si="2"/>
        <v>11.003110609529253</v>
      </c>
      <c r="IT19" s="996">
        <v>11.003110609529253</v>
      </c>
      <c r="IU19" s="842">
        <v>113883</v>
      </c>
      <c r="IV19" s="711">
        <v>14523</v>
      </c>
      <c r="IW19" s="714">
        <f t="shared" si="0"/>
        <v>99360</v>
      </c>
      <c r="IX19" s="713">
        <v>11.8</v>
      </c>
      <c r="IY19" s="1034">
        <v>23.7</v>
      </c>
      <c r="IZ19" s="1036">
        <f t="shared" si="6"/>
        <v>10.95814267422355</v>
      </c>
      <c r="JA19" s="197">
        <v>107565</v>
      </c>
      <c r="JB19" s="615">
        <v>13944</v>
      </c>
      <c r="JC19" s="203">
        <f t="shared" si="5"/>
        <v>93621</v>
      </c>
      <c r="JD19" s="198">
        <v>11.8</v>
      </c>
      <c r="JE19" s="994">
        <v>23.3</v>
      </c>
      <c r="JF19" s="1300">
        <f t="shared" si="4"/>
        <v>10.548333996212014</v>
      </c>
    </row>
    <row r="20" spans="1:266">
      <c r="A20" s="208" t="s">
        <v>261</v>
      </c>
      <c r="B20" s="194">
        <v>23521</v>
      </c>
      <c r="C20" s="839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40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9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40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9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40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9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40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9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40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1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9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1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40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9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40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9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2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3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2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3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40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3">
        <v>66443</v>
      </c>
      <c r="II20" s="622">
        <v>8791</v>
      </c>
      <c r="IJ20" s="625">
        <v>57652</v>
      </c>
      <c r="IK20" s="624">
        <v>6.1421997400498825</v>
      </c>
      <c r="IL20" s="975">
        <v>13.154862555553892</v>
      </c>
      <c r="IM20" s="975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4">
        <v>13.216674629718108</v>
      </c>
      <c r="IS20" s="995">
        <f t="shared" si="2"/>
        <v>5.7733068929897646</v>
      </c>
      <c r="IT20" s="996">
        <v>5.7733068929897646</v>
      </c>
      <c r="IU20" s="842">
        <v>62710</v>
      </c>
      <c r="IV20" s="711">
        <v>8364</v>
      </c>
      <c r="IW20" s="714">
        <f t="shared" si="0"/>
        <v>54346</v>
      </c>
      <c r="IX20" s="713">
        <v>6.5</v>
      </c>
      <c r="IY20" s="1034">
        <v>13.7</v>
      </c>
      <c r="IZ20" s="1036">
        <f t="shared" si="6"/>
        <v>5.9936717167205416</v>
      </c>
      <c r="JA20" s="197">
        <v>60478</v>
      </c>
      <c r="JB20" s="615">
        <v>8308</v>
      </c>
      <c r="JC20" s="203">
        <f t="shared" si="5"/>
        <v>52170</v>
      </c>
      <c r="JD20" s="198">
        <v>6.5</v>
      </c>
      <c r="JE20" s="994">
        <v>13.9</v>
      </c>
      <c r="JF20" s="1300">
        <f t="shared" si="4"/>
        <v>5.8780250647010899</v>
      </c>
    </row>
    <row r="21" spans="1:266">
      <c r="A21" s="215" t="s">
        <v>24</v>
      </c>
      <c r="B21" s="194"/>
      <c r="C21" s="839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40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9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40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9"/>
      <c r="FQ21" s="195"/>
      <c r="FR21" s="195"/>
      <c r="FS21" s="195"/>
      <c r="FT21" s="203"/>
      <c r="FU21" s="203"/>
      <c r="FV21" s="203"/>
      <c r="FW21" s="198"/>
      <c r="FX21" s="198"/>
      <c r="FY21" s="198"/>
      <c r="FZ21" s="842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3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2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3"/>
      <c r="HK21" s="622"/>
      <c r="HL21" s="625"/>
      <c r="HM21" s="624"/>
      <c r="HN21" s="624"/>
      <c r="HO21" s="624"/>
      <c r="HP21" s="618"/>
      <c r="HQ21" s="618"/>
      <c r="HR21" s="71"/>
      <c r="HS21" s="619"/>
      <c r="HT21" s="847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7"/>
      <c r="IG21" s="619"/>
      <c r="IH21" s="843"/>
      <c r="II21" s="622"/>
      <c r="IJ21" s="625"/>
      <c r="IK21" s="624"/>
      <c r="IL21" s="975"/>
      <c r="IM21" s="975"/>
      <c r="IN21" s="197"/>
      <c r="IO21" s="615"/>
      <c r="IP21" s="203"/>
      <c r="IQ21" s="198"/>
      <c r="IR21" s="994"/>
      <c r="IS21" s="995"/>
      <c r="IT21" s="996"/>
      <c r="IU21" s="842"/>
      <c r="IV21" s="711"/>
      <c r="IW21" s="714"/>
      <c r="IX21" s="713"/>
      <c r="IY21" s="1034"/>
      <c r="IZ21" s="1036"/>
      <c r="JA21" s="197"/>
      <c r="JB21" s="615"/>
      <c r="JC21" s="203"/>
      <c r="JD21" s="198"/>
      <c r="JE21" s="994"/>
      <c r="JF21" s="1300"/>
    </row>
    <row r="22" spans="1:266">
      <c r="A22" s="207" t="s">
        <v>25</v>
      </c>
      <c r="B22" s="194">
        <v>120232</v>
      </c>
      <c r="C22" s="839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40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9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40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9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40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9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40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9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40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1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9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1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40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9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40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9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2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3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2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8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3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40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3">
        <v>149491</v>
      </c>
      <c r="II22" s="622">
        <v>4627</v>
      </c>
      <c r="IJ22" s="625">
        <v>144864</v>
      </c>
      <c r="IK22" s="624">
        <v>13.819417867040876</v>
      </c>
      <c r="IL22" s="975">
        <v>6.9238481452107674</v>
      </c>
      <c r="IM22" s="975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4">
        <v>7.0980649784997611</v>
      </c>
      <c r="IS22" s="995">
        <f t="shared" si="2"/>
        <v>14.135081803470733</v>
      </c>
      <c r="IT22" s="996">
        <v>14.135081803470733</v>
      </c>
      <c r="IU22" s="842">
        <v>136609</v>
      </c>
      <c r="IV22" s="711">
        <v>4423</v>
      </c>
      <c r="IW22" s="714">
        <f t="shared" si="0"/>
        <v>132186</v>
      </c>
      <c r="IX22" s="713">
        <v>14.1</v>
      </c>
      <c r="IY22" s="1034">
        <v>7.2</v>
      </c>
      <c r="IZ22" s="1036">
        <f t="shared" si="6"/>
        <v>14.578432442984241</v>
      </c>
      <c r="JA22" s="197">
        <v>136050</v>
      </c>
      <c r="JB22" s="615">
        <v>4377</v>
      </c>
      <c r="JC22" s="203">
        <f t="shared" ref="JC22:JC34" si="7">(JA22-JB22)</f>
        <v>131673</v>
      </c>
      <c r="JD22" s="198">
        <v>14.4</v>
      </c>
      <c r="JE22" s="994">
        <v>7.3</v>
      </c>
      <c r="JF22" s="1300">
        <f t="shared" si="4"/>
        <v>14.835675567268289</v>
      </c>
    </row>
    <row r="23" spans="1:266">
      <c r="A23" s="207" t="s">
        <v>26</v>
      </c>
      <c r="B23" s="194">
        <v>386232</v>
      </c>
      <c r="C23" s="839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40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9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40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9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40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9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40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9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40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1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9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1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40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9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40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9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2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3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2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8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3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40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3">
        <v>234599</v>
      </c>
      <c r="II23" s="622">
        <v>13021</v>
      </c>
      <c r="IJ23" s="625">
        <v>221578</v>
      </c>
      <c r="IK23" s="624">
        <v>21.687068868292556</v>
      </c>
      <c r="IL23" s="975">
        <v>19.484639442141649</v>
      </c>
      <c r="IM23" s="975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4">
        <v>19.423375537505972</v>
      </c>
      <c r="IS23" s="995">
        <f t="shared" si="2"/>
        <v>21.661605870458573</v>
      </c>
      <c r="IT23" s="996">
        <v>21.661605870458573</v>
      </c>
      <c r="IU23" s="842">
        <v>212657</v>
      </c>
      <c r="IV23" s="711">
        <v>11928</v>
      </c>
      <c r="IW23" s="714">
        <f t="shared" si="0"/>
        <v>200729</v>
      </c>
      <c r="IX23" s="713">
        <v>22</v>
      </c>
      <c r="IY23" s="1034">
        <v>19.5</v>
      </c>
      <c r="IZ23" s="1036">
        <f t="shared" si="6"/>
        <v>22.137852464313799</v>
      </c>
      <c r="JA23" s="197">
        <v>210845</v>
      </c>
      <c r="JB23" s="615">
        <v>11907</v>
      </c>
      <c r="JC23" s="203">
        <f t="shared" si="7"/>
        <v>198938</v>
      </c>
      <c r="JD23" s="198">
        <v>22.3</v>
      </c>
      <c r="JE23" s="994">
        <v>19.899999999999999</v>
      </c>
      <c r="JF23" s="1300">
        <f t="shared" si="4"/>
        <v>22.414463299242964</v>
      </c>
    </row>
    <row r="24" spans="1:266">
      <c r="A24" s="207" t="s">
        <v>27</v>
      </c>
      <c r="B24" s="194">
        <v>158977</v>
      </c>
      <c r="C24" s="839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40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9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40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9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40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9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40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9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40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1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9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1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40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9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40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9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2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3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2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8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3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40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3">
        <v>117266</v>
      </c>
      <c r="II24" s="622">
        <v>5208</v>
      </c>
      <c r="IJ24" s="625">
        <v>112058</v>
      </c>
      <c r="IK24" s="624">
        <v>10.84043758886097</v>
      </c>
      <c r="IL24" s="975">
        <v>7.7932572163945713</v>
      </c>
      <c r="IM24" s="975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4">
        <v>7.9491161012900147</v>
      </c>
      <c r="IS24" s="995">
        <f t="shared" si="2"/>
        <v>11.206582904230487</v>
      </c>
      <c r="IT24" s="996">
        <v>11.206582904230487</v>
      </c>
      <c r="IU24" s="842">
        <v>110914</v>
      </c>
      <c r="IV24" s="711">
        <v>4997</v>
      </c>
      <c r="IW24" s="714">
        <f t="shared" si="0"/>
        <v>105917</v>
      </c>
      <c r="IX24" s="713">
        <v>11.5</v>
      </c>
      <c r="IY24" s="1034">
        <v>8.1999999999999993</v>
      </c>
      <c r="IZ24" s="1036">
        <f t="shared" si="6"/>
        <v>11.681296272400722</v>
      </c>
      <c r="JA24" s="197">
        <v>109873</v>
      </c>
      <c r="JB24" s="615">
        <v>4884</v>
      </c>
      <c r="JC24" s="203">
        <f t="shared" si="7"/>
        <v>104989</v>
      </c>
      <c r="JD24" s="198">
        <v>11.6</v>
      </c>
      <c r="JE24" s="994">
        <v>8.1999999999999993</v>
      </c>
      <c r="JF24" s="1300">
        <f t="shared" si="4"/>
        <v>11.829173347094169</v>
      </c>
    </row>
    <row r="25" spans="1:266">
      <c r="A25" s="207" t="s">
        <v>28</v>
      </c>
      <c r="B25" s="194">
        <v>516563</v>
      </c>
      <c r="C25" s="839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40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9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40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9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40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9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40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9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40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1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9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1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40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9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40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9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2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3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2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8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3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40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3">
        <v>281679</v>
      </c>
      <c r="II25" s="622">
        <v>22648</v>
      </c>
      <c r="IJ25" s="625">
        <v>259031</v>
      </c>
      <c r="IK25" s="624">
        <v>26.039292033434837</v>
      </c>
      <c r="IL25" s="975">
        <v>33.890493363460877</v>
      </c>
      <c r="IM25" s="975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4">
        <v>33.97933588150979</v>
      </c>
      <c r="IS25" s="995">
        <f t="shared" si="2"/>
        <v>25.472175700179772</v>
      </c>
      <c r="IT25" s="996">
        <v>25.472175700179772</v>
      </c>
      <c r="IU25" s="842">
        <v>244485</v>
      </c>
      <c r="IV25" s="711">
        <v>20712</v>
      </c>
      <c r="IW25" s="714">
        <f t="shared" si="0"/>
        <v>223773</v>
      </c>
      <c r="IX25" s="713">
        <v>25.3</v>
      </c>
      <c r="IY25" s="1034">
        <v>33.9</v>
      </c>
      <c r="IZ25" s="1036">
        <f t="shared" si="6"/>
        <v>24.679312204499059</v>
      </c>
      <c r="JA25" s="197">
        <v>238219</v>
      </c>
      <c r="JB25" s="615">
        <v>20159</v>
      </c>
      <c r="JC25" s="203">
        <f t="shared" si="7"/>
        <v>218060</v>
      </c>
      <c r="JD25" s="198">
        <v>25.1</v>
      </c>
      <c r="JE25" s="994">
        <v>33.700000000000003</v>
      </c>
      <c r="JF25" s="1300">
        <f t="shared" si="4"/>
        <v>24.568950462118455</v>
      </c>
    </row>
    <row r="26" spans="1:266">
      <c r="A26" s="207" t="s">
        <v>29</v>
      </c>
      <c r="B26" s="194">
        <v>564569</v>
      </c>
      <c r="C26" s="839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40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9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40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9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40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9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40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9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40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1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9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1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40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9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40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9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2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3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2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8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3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40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3">
        <v>298711</v>
      </c>
      <c r="II26" s="622">
        <v>21323</v>
      </c>
      <c r="IJ26" s="625">
        <v>277388</v>
      </c>
      <c r="IK26" s="624">
        <v>27.613783642370759</v>
      </c>
      <c r="IL26" s="975">
        <v>31.907761832792136</v>
      </c>
      <c r="IM26" s="975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4">
        <v>31.550107501194457</v>
      </c>
      <c r="IS26" s="995">
        <f t="shared" si="2"/>
        <v>27.524553721660432</v>
      </c>
      <c r="IT26" s="996">
        <v>27.524553721660432</v>
      </c>
      <c r="IU26" s="842">
        <v>263235</v>
      </c>
      <c r="IV26" s="711">
        <v>19117</v>
      </c>
      <c r="IW26" s="714">
        <f t="shared" si="0"/>
        <v>244118</v>
      </c>
      <c r="IX26" s="713">
        <v>27.2</v>
      </c>
      <c r="IY26" s="1034">
        <v>31.2</v>
      </c>
      <c r="IZ26" s="1036">
        <f t="shared" si="6"/>
        <v>26.92310661580218</v>
      </c>
      <c r="JA26" s="197">
        <v>252406</v>
      </c>
      <c r="JB26" s="615">
        <v>18523</v>
      </c>
      <c r="JC26" s="203">
        <f t="shared" si="7"/>
        <v>233883</v>
      </c>
      <c r="JD26" s="198">
        <v>26.6</v>
      </c>
      <c r="JE26" s="994">
        <v>30.9</v>
      </c>
      <c r="JF26" s="1300">
        <f t="shared" si="4"/>
        <v>26.351737324276119</v>
      </c>
    </row>
    <row r="27" spans="1:266">
      <c r="A27" s="215" t="s">
        <v>30</v>
      </c>
      <c r="B27" s="194"/>
      <c r="C27" s="839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40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9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40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9"/>
      <c r="FQ27" s="195"/>
      <c r="FR27" s="195"/>
      <c r="FS27" s="195"/>
      <c r="FT27" s="203"/>
      <c r="FU27" s="203"/>
      <c r="FV27" s="203"/>
      <c r="FW27" s="198"/>
      <c r="FX27" s="198"/>
      <c r="FY27" s="198"/>
      <c r="FZ27" s="842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3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2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3"/>
      <c r="HK27" s="622"/>
      <c r="HL27" s="625"/>
      <c r="HM27" s="624"/>
      <c r="HN27" s="624"/>
      <c r="HO27" s="624"/>
      <c r="HP27" s="618"/>
      <c r="HQ27" s="618"/>
      <c r="HR27" s="71"/>
      <c r="HS27" s="619"/>
      <c r="HT27" s="847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7"/>
      <c r="IG27" s="619"/>
      <c r="IH27" s="843"/>
      <c r="II27" s="622"/>
      <c r="IJ27" s="625"/>
      <c r="IK27" s="624"/>
      <c r="IL27" s="975"/>
      <c r="IM27" s="975"/>
      <c r="IN27" s="197"/>
      <c r="IO27" s="615"/>
      <c r="IP27" s="203"/>
      <c r="IQ27" s="198"/>
      <c r="IR27" s="994"/>
      <c r="IS27" s="995"/>
      <c r="IT27" s="996"/>
      <c r="IU27" s="842"/>
      <c r="IV27" s="711"/>
      <c r="IW27" s="714"/>
      <c r="IX27" s="713"/>
      <c r="IY27" s="1034"/>
      <c r="IZ27" s="1036"/>
      <c r="JA27" s="197"/>
      <c r="JB27" s="615"/>
      <c r="JC27" s="203"/>
      <c r="JD27" s="198"/>
      <c r="JE27" s="994"/>
      <c r="JF27" s="1300"/>
    </row>
    <row r="28" spans="1:266">
      <c r="A28" s="207" t="s">
        <v>12</v>
      </c>
      <c r="B28" s="194">
        <v>258951</v>
      </c>
      <c r="C28" s="839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40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9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40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9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40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9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40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9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40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1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9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1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40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9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40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9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2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3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2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3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40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3">
        <v>208919</v>
      </c>
      <c r="II28" s="622">
        <v>9425</v>
      </c>
      <c r="IJ28" s="625">
        <v>199494</v>
      </c>
      <c r="IK28" s="624">
        <v>19.313128960033133</v>
      </c>
      <c r="IL28" s="975">
        <v>14.103580887964446</v>
      </c>
      <c r="IM28" s="975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4">
        <v>14.32602723363593</v>
      </c>
      <c r="IS28" s="995">
        <f t="shared" si="2"/>
        <v>20.191357597193136</v>
      </c>
      <c r="IT28" s="996">
        <v>20.191357597193136</v>
      </c>
      <c r="IU28" s="842">
        <v>190762</v>
      </c>
      <c r="IV28" s="711">
        <v>8875</v>
      </c>
      <c r="IW28" s="714">
        <f t="shared" si="0"/>
        <v>181887</v>
      </c>
      <c r="IX28" s="713">
        <v>19.7</v>
      </c>
      <c r="IY28" s="1034">
        <v>14.5</v>
      </c>
      <c r="IZ28" s="1036">
        <f t="shared" si="6"/>
        <v>20.059819812666053</v>
      </c>
      <c r="JA28" s="197">
        <v>187988</v>
      </c>
      <c r="JB28" s="615">
        <v>8779</v>
      </c>
      <c r="JC28" s="203">
        <f t="shared" ref="JC28:JC34" si="8">(JA28-JB28)</f>
        <v>179209</v>
      </c>
      <c r="JD28" s="198">
        <v>19.8</v>
      </c>
      <c r="JE28" s="994">
        <v>14.7</v>
      </c>
      <c r="JF28" s="1300">
        <f t="shared" si="4"/>
        <v>20.191585083764956</v>
      </c>
    </row>
    <row r="29" spans="1:266">
      <c r="A29" s="207" t="s">
        <v>31</v>
      </c>
      <c r="B29" s="194">
        <v>331939</v>
      </c>
      <c r="C29" s="839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40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9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40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9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40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9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40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9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40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1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9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1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40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9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40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9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2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3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2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3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40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3">
        <v>253914</v>
      </c>
      <c r="II29" s="622">
        <v>11612</v>
      </c>
      <c r="IJ29" s="625">
        <v>242302</v>
      </c>
      <c r="IK29" s="624">
        <v>23.472608172343602</v>
      </c>
      <c r="IL29" s="975">
        <v>17.376210214434284</v>
      </c>
      <c r="IM29" s="975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4">
        <v>17.488354037267083</v>
      </c>
      <c r="IS29" s="995">
        <f t="shared" si="2"/>
        <v>24.186866770516222</v>
      </c>
      <c r="IT29" s="996">
        <v>24.186866770516222</v>
      </c>
      <c r="IU29" s="842">
        <v>230303</v>
      </c>
      <c r="IV29" s="711">
        <v>10737</v>
      </c>
      <c r="IW29" s="714">
        <f t="shared" si="0"/>
        <v>219566</v>
      </c>
      <c r="IX29" s="713">
        <v>23.8</v>
      </c>
      <c r="IY29" s="1034">
        <v>17.600000000000001</v>
      </c>
      <c r="IZ29" s="1036">
        <f t="shared" si="6"/>
        <v>24.215333679635346</v>
      </c>
      <c r="JA29" s="197">
        <v>228991</v>
      </c>
      <c r="JB29" s="615">
        <v>10590</v>
      </c>
      <c r="JC29" s="203">
        <f t="shared" si="8"/>
        <v>218401</v>
      </c>
      <c r="JD29" s="198">
        <v>24.2</v>
      </c>
      <c r="JE29" s="994">
        <v>17.7</v>
      </c>
      <c r="JF29" s="1300">
        <f t="shared" si="4"/>
        <v>24.607371135821023</v>
      </c>
    </row>
    <row r="30" spans="1:266">
      <c r="A30" s="207" t="s">
        <v>32</v>
      </c>
      <c r="B30" s="194">
        <v>233982</v>
      </c>
      <c r="C30" s="839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40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9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40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9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40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9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40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9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40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1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9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1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40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9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40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9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2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3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2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3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40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3">
        <v>165675</v>
      </c>
      <c r="II30" s="622">
        <v>9891</v>
      </c>
      <c r="IJ30" s="625">
        <v>155784</v>
      </c>
      <c r="IK30" s="624">
        <v>15.315517690844246</v>
      </c>
      <c r="IL30" s="975">
        <v>14.800903826297754</v>
      </c>
      <c r="IM30" s="975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4">
        <v>15.094959388437648</v>
      </c>
      <c r="IS30" s="995">
        <f t="shared" si="2"/>
        <v>15.531393356034574</v>
      </c>
      <c r="IT30" s="996">
        <v>15.531393356034574</v>
      </c>
      <c r="IU30" s="842">
        <v>150407</v>
      </c>
      <c r="IV30" s="711">
        <v>9233</v>
      </c>
      <c r="IW30" s="714">
        <f t="shared" si="0"/>
        <v>141174</v>
      </c>
      <c r="IX30" s="713">
        <v>15.5</v>
      </c>
      <c r="IY30" s="1034">
        <v>15.1</v>
      </c>
      <c r="IZ30" s="1036">
        <f t="shared" si="6"/>
        <v>15.569694382959295</v>
      </c>
      <c r="JA30" s="197">
        <v>145141</v>
      </c>
      <c r="JB30" s="615">
        <v>9065</v>
      </c>
      <c r="JC30" s="203">
        <f t="shared" si="8"/>
        <v>136076</v>
      </c>
      <c r="JD30" s="198">
        <v>15.3</v>
      </c>
      <c r="JE30" s="994">
        <v>15.1</v>
      </c>
      <c r="JF30" s="1300">
        <f t="shared" si="4"/>
        <v>15.331764207480653</v>
      </c>
    </row>
    <row r="31" spans="1:266">
      <c r="A31" s="208" t="s">
        <v>33</v>
      </c>
      <c r="B31" s="194">
        <v>281983</v>
      </c>
      <c r="C31" s="839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40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9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40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9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40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9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40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9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40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1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9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1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40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9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40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9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2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3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2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3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40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3">
        <v>165370</v>
      </c>
      <c r="II31" s="622">
        <v>14338</v>
      </c>
      <c r="IJ31" s="625">
        <v>151032</v>
      </c>
      <c r="IK31" s="624">
        <v>15.287322532276523</v>
      </c>
      <c r="IL31" s="975">
        <v>21.455399763568618</v>
      </c>
      <c r="IM31" s="975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4">
        <v>21.503225035833733</v>
      </c>
      <c r="IS31" s="995">
        <f t="shared" si="2"/>
        <v>14.860207900694594</v>
      </c>
      <c r="IT31" s="996">
        <v>14.860207900694594</v>
      </c>
      <c r="IU31" s="842">
        <v>145917</v>
      </c>
      <c r="IV31" s="711">
        <v>13066</v>
      </c>
      <c r="IW31" s="714">
        <f t="shared" si="0"/>
        <v>132851</v>
      </c>
      <c r="IX31" s="713">
        <v>15.1</v>
      </c>
      <c r="IY31" s="1034">
        <v>21.4</v>
      </c>
      <c r="IZ31" s="1036">
        <f t="shared" si="6"/>
        <v>14.651773474368687</v>
      </c>
      <c r="JA31" s="197">
        <v>139692</v>
      </c>
      <c r="JB31" s="615">
        <v>12542</v>
      </c>
      <c r="JC31" s="203">
        <f t="shared" si="8"/>
        <v>127150</v>
      </c>
      <c r="JD31" s="198">
        <v>14.7</v>
      </c>
      <c r="JE31" s="994">
        <v>21</v>
      </c>
      <c r="JF31" s="1300">
        <f t="shared" si="4"/>
        <v>14.326066455371739</v>
      </c>
    </row>
    <row r="32" spans="1:266">
      <c r="A32" s="208" t="s">
        <v>34</v>
      </c>
      <c r="B32" s="194">
        <v>194727</v>
      </c>
      <c r="C32" s="839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40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9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40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9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40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9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40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9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40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1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9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1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40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9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40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9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2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3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2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3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40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3">
        <v>101058</v>
      </c>
      <c r="II32" s="622">
        <v>11520</v>
      </c>
      <c r="IJ32" s="625">
        <v>89538</v>
      </c>
      <c r="IK32" s="624">
        <v>9.3421191296293209</v>
      </c>
      <c r="IL32" s="975">
        <v>17.238541308153891</v>
      </c>
      <c r="IM32" s="975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4">
        <v>16.879180602006688</v>
      </c>
      <c r="IS32" s="995">
        <f t="shared" si="2"/>
        <v>8.6541078286111706</v>
      </c>
      <c r="IT32" s="996">
        <v>8.6541078286111706</v>
      </c>
      <c r="IU32" s="842">
        <v>87185</v>
      </c>
      <c r="IV32" s="711">
        <v>10217</v>
      </c>
      <c r="IW32" s="714">
        <f t="shared" si="0"/>
        <v>76968</v>
      </c>
      <c r="IX32" s="713">
        <v>9</v>
      </c>
      <c r="IY32" s="1034">
        <v>16.7</v>
      </c>
      <c r="IZ32" s="1036">
        <f t="shared" si="6"/>
        <v>8.4885902309746193</v>
      </c>
      <c r="JA32" s="197">
        <v>81794</v>
      </c>
      <c r="JB32" s="615">
        <v>9838</v>
      </c>
      <c r="JC32" s="203">
        <f t="shared" si="8"/>
        <v>71956</v>
      </c>
      <c r="JD32" s="198">
        <v>8.6</v>
      </c>
      <c r="JE32" s="994">
        <v>16.399999999999999</v>
      </c>
      <c r="JF32" s="1300">
        <f t="shared" si="4"/>
        <v>8.1073255042290899</v>
      </c>
    </row>
    <row r="33" spans="1:267">
      <c r="A33" s="207" t="s">
        <v>35</v>
      </c>
      <c r="B33" s="194">
        <v>40206</v>
      </c>
      <c r="C33" s="839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40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9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40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9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40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9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40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9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40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1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9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1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40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9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40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9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2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3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2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3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40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3">
        <v>36394</v>
      </c>
      <c r="II33" s="622">
        <v>3938</v>
      </c>
      <c r="IJ33" s="625">
        <v>32456</v>
      </c>
      <c r="IK33" s="624">
        <v>3.364375740700682</v>
      </c>
      <c r="IL33" s="975">
        <v>5.8928277492630219</v>
      </c>
      <c r="IM33" s="975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4">
        <v>5.8379120879120876</v>
      </c>
      <c r="IS33" s="995">
        <f t="shared" si="2"/>
        <v>3.1494311847140217</v>
      </c>
      <c r="IT33" s="996">
        <v>3.1494311847140217</v>
      </c>
      <c r="IU33" s="842">
        <v>31733</v>
      </c>
      <c r="IV33" s="711">
        <v>3453</v>
      </c>
      <c r="IW33" s="714">
        <f t="shared" si="0"/>
        <v>28280</v>
      </c>
      <c r="IX33" s="713">
        <v>3.3</v>
      </c>
      <c r="IY33" s="1034">
        <v>5.6</v>
      </c>
      <c r="IZ33" s="1036">
        <f t="shared" si="6"/>
        <v>3.1189238609806962</v>
      </c>
      <c r="JA33" s="197">
        <v>29844</v>
      </c>
      <c r="JB33" s="615">
        <v>3390</v>
      </c>
      <c r="JC33" s="203">
        <f t="shared" si="8"/>
        <v>26454</v>
      </c>
      <c r="JD33" s="198">
        <v>3.2</v>
      </c>
      <c r="JE33" s="994">
        <v>5.7</v>
      </c>
      <c r="JF33" s="1300">
        <f t="shared" si="4"/>
        <v>2.9805879827794262</v>
      </c>
    </row>
    <row r="34" spans="1:267">
      <c r="A34" s="207" t="s">
        <v>36</v>
      </c>
      <c r="B34" s="849">
        <v>404785</v>
      </c>
      <c r="C34" s="850">
        <v>9323</v>
      </c>
      <c r="D34" s="851">
        <v>395462</v>
      </c>
      <c r="E34" s="852">
        <v>23.175956573243717</v>
      </c>
      <c r="F34" s="852">
        <v>13.856191665180429</v>
      </c>
      <c r="G34" s="852">
        <v>23.549371192212895</v>
      </c>
      <c r="H34" s="853">
        <v>380337</v>
      </c>
      <c r="I34" s="853">
        <v>9092</v>
      </c>
      <c r="J34" s="854">
        <v>371245</v>
      </c>
      <c r="K34" s="855">
        <v>22.343954148533186</v>
      </c>
      <c r="L34" s="855">
        <v>13.182734271919269</v>
      </c>
      <c r="M34" s="855">
        <v>22.730821204452791</v>
      </c>
      <c r="N34" s="856">
        <v>335568</v>
      </c>
      <c r="O34" s="856">
        <v>8810</v>
      </c>
      <c r="P34" s="972">
        <v>326758</v>
      </c>
      <c r="Q34" s="858">
        <v>23.058005759554078</v>
      </c>
      <c r="R34" s="858">
        <v>13.437457102329056</v>
      </c>
      <c r="S34" s="858">
        <v>23.51186321647366</v>
      </c>
      <c r="T34" s="853">
        <v>326316</v>
      </c>
      <c r="U34" s="853">
        <v>9096</v>
      </c>
      <c r="V34" s="854">
        <v>317220</v>
      </c>
      <c r="W34" s="855">
        <v>23.704816498266357</v>
      </c>
      <c r="X34" s="855">
        <v>13.780774183773955</v>
      </c>
      <c r="Y34" s="855">
        <v>24.204624531503704</v>
      </c>
      <c r="Z34" s="849">
        <v>328905</v>
      </c>
      <c r="AA34" s="849">
        <v>9562</v>
      </c>
      <c r="AB34" s="850">
        <v>319343</v>
      </c>
      <c r="AC34" s="852">
        <v>22.317526965188172</v>
      </c>
      <c r="AD34" s="852">
        <v>13.078564394353867</v>
      </c>
      <c r="AE34" s="852">
        <v>22.799791523874799</v>
      </c>
      <c r="AF34" s="853">
        <v>359309</v>
      </c>
      <c r="AG34" s="853">
        <v>10188</v>
      </c>
      <c r="AH34" s="854">
        <v>349121</v>
      </c>
      <c r="AI34" s="855">
        <v>20.429213099840801</v>
      </c>
      <c r="AJ34" s="855">
        <v>12.109254284831341</v>
      </c>
      <c r="AK34" s="855">
        <v>20.84720177038287</v>
      </c>
      <c r="AL34" s="856">
        <v>349679</v>
      </c>
      <c r="AM34" s="856">
        <v>10012</v>
      </c>
      <c r="AN34" s="857">
        <v>339667</v>
      </c>
      <c r="AO34" s="858">
        <v>21.082145118017664</v>
      </c>
      <c r="AP34" s="858">
        <v>12.096754706038713</v>
      </c>
      <c r="AQ34" s="858">
        <v>21.554061085714434</v>
      </c>
      <c r="AR34" s="853">
        <v>378313</v>
      </c>
      <c r="AS34" s="853">
        <v>10519</v>
      </c>
      <c r="AT34" s="854">
        <v>367794</v>
      </c>
      <c r="AU34" s="855">
        <v>22.047625430534591</v>
      </c>
      <c r="AV34" s="855">
        <v>12.263765986965595</v>
      </c>
      <c r="AW34" s="855">
        <v>22.562429567938988</v>
      </c>
      <c r="AX34" s="849">
        <v>398753</v>
      </c>
      <c r="AY34" s="849">
        <v>11034</v>
      </c>
      <c r="AZ34" s="850">
        <v>387719</v>
      </c>
      <c r="BA34" s="852">
        <v>21.068167888919415</v>
      </c>
      <c r="BB34" s="852">
        <v>11.682371625198517</v>
      </c>
      <c r="BC34" s="852">
        <v>21.561146238245385</v>
      </c>
      <c r="BD34" s="853">
        <v>408486</v>
      </c>
      <c r="BE34" s="853">
        <v>11286</v>
      </c>
      <c r="BF34" s="854">
        <v>397200</v>
      </c>
      <c r="BG34" s="855">
        <v>19.669881369937421</v>
      </c>
      <c r="BH34" s="855">
        <v>11.143915082695631</v>
      </c>
      <c r="BI34" s="855">
        <v>20.106984139679756</v>
      </c>
      <c r="BJ34" s="856">
        <v>376555</v>
      </c>
      <c r="BK34" s="856">
        <v>10526</v>
      </c>
      <c r="BL34" s="857">
        <v>366029</v>
      </c>
      <c r="BM34" s="858">
        <v>20.421428032979723</v>
      </c>
      <c r="BN34" s="858">
        <v>11.060091834697545</v>
      </c>
      <c r="BO34" s="858">
        <v>20.930893495353825</v>
      </c>
      <c r="BP34" s="853">
        <v>391684</v>
      </c>
      <c r="BQ34" s="853">
        <v>10826</v>
      </c>
      <c r="BR34" s="854">
        <v>380858</v>
      </c>
      <c r="BS34" s="855">
        <v>21.608673392827193</v>
      </c>
      <c r="BT34" s="855">
        <v>11.447847051856865</v>
      </c>
      <c r="BU34" s="855">
        <v>22.167961929064013</v>
      </c>
      <c r="BV34" s="849">
        <v>405138</v>
      </c>
      <c r="BW34" s="849">
        <v>11267</v>
      </c>
      <c r="BX34" s="850">
        <v>393871</v>
      </c>
      <c r="BY34" s="852">
        <v>20.726288249997697</v>
      </c>
      <c r="BZ34" s="852">
        <v>11.232068267687492</v>
      </c>
      <c r="CA34" s="852">
        <v>21.23986529299313</v>
      </c>
      <c r="CB34" s="853">
        <v>432984</v>
      </c>
      <c r="CC34" s="853">
        <v>11720</v>
      </c>
      <c r="CD34" s="854">
        <v>421264</v>
      </c>
      <c r="CE34" s="855">
        <v>20.290583134481395</v>
      </c>
      <c r="CF34" s="855">
        <v>11.031938025358397</v>
      </c>
      <c r="CG34" s="855">
        <v>20.775675045211791</v>
      </c>
      <c r="CH34" s="856">
        <v>386300</v>
      </c>
      <c r="CI34" s="856">
        <v>10773</v>
      </c>
      <c r="CJ34" s="857">
        <v>375527</v>
      </c>
      <c r="CK34" s="858">
        <v>20.511878358136439</v>
      </c>
      <c r="CL34" s="858">
        <v>10.971920926395551</v>
      </c>
      <c r="CM34" s="858">
        <v>21.036607226885483</v>
      </c>
      <c r="CN34" s="853">
        <v>390997</v>
      </c>
      <c r="CO34" s="853">
        <v>10953</v>
      </c>
      <c r="CP34" s="854">
        <v>380044</v>
      </c>
      <c r="CQ34" s="855">
        <v>21.002272667454125</v>
      </c>
      <c r="CR34" s="855">
        <v>11.100750995753479</v>
      </c>
      <c r="CS34" s="855">
        <v>21.556420233463037</v>
      </c>
      <c r="CT34" s="849">
        <v>394369</v>
      </c>
      <c r="CU34" s="849">
        <v>11414</v>
      </c>
      <c r="CV34" s="850">
        <v>382955</v>
      </c>
      <c r="CW34" s="852">
        <v>19.890743621247246</v>
      </c>
      <c r="CX34" s="852">
        <v>10.905477580424792</v>
      </c>
      <c r="CY34" s="852">
        <v>20.391498887387893</v>
      </c>
      <c r="CZ34" s="853">
        <v>399595</v>
      </c>
      <c r="DA34" s="853">
        <v>11539</v>
      </c>
      <c r="DB34" s="854">
        <v>388056</v>
      </c>
      <c r="DC34" s="855">
        <v>18.656047464267804</v>
      </c>
      <c r="DD34" s="855">
        <v>10.266379586462152</v>
      </c>
      <c r="DE34" s="855">
        <v>19.120674448512204</v>
      </c>
      <c r="DF34" s="856">
        <v>369056</v>
      </c>
      <c r="DG34" s="856">
        <v>10734</v>
      </c>
      <c r="DH34" s="857">
        <v>358322</v>
      </c>
      <c r="DI34" s="858">
        <v>18.786782017312778</v>
      </c>
      <c r="DJ34" s="858">
        <v>10.066490982922414</v>
      </c>
      <c r="DK34" s="858">
        <v>19.287291408074221</v>
      </c>
      <c r="DL34" s="859">
        <v>388062</v>
      </c>
      <c r="DM34" s="859">
        <v>11126</v>
      </c>
      <c r="DN34" s="860">
        <v>376936</v>
      </c>
      <c r="DO34" s="861">
        <v>19.609123253462503</v>
      </c>
      <c r="DP34" s="861">
        <v>10.512689683844512</v>
      </c>
      <c r="DQ34" s="861">
        <v>20.123075904637794</v>
      </c>
      <c r="DR34" s="849">
        <v>396973</v>
      </c>
      <c r="DS34" s="849">
        <v>11401</v>
      </c>
      <c r="DT34" s="850">
        <v>385572</v>
      </c>
      <c r="DU34" s="852">
        <v>18.577789841422863</v>
      </c>
      <c r="DV34" s="852">
        <v>10.223186664395048</v>
      </c>
      <c r="DW34" s="852">
        <v>19.037828581924401</v>
      </c>
      <c r="DX34" s="859">
        <v>402628</v>
      </c>
      <c r="DY34" s="859">
        <v>11403</v>
      </c>
      <c r="DZ34" s="860">
        <v>391225</v>
      </c>
      <c r="EA34" s="861">
        <v>17.396248703257314</v>
      </c>
      <c r="EB34" s="861">
        <v>9.8046465237055251</v>
      </c>
      <c r="EC34" s="861">
        <v>17.797912882236027</v>
      </c>
      <c r="ED34" s="856">
        <v>374770</v>
      </c>
      <c r="EE34" s="856">
        <v>10724</v>
      </c>
      <c r="EF34" s="857">
        <v>364046</v>
      </c>
      <c r="EG34" s="858">
        <v>17.768811532635262</v>
      </c>
      <c r="EH34" s="858">
        <v>9.7945017809845645</v>
      </c>
      <c r="EI34" s="858">
        <v>18.205440438475637</v>
      </c>
      <c r="EJ34" s="862">
        <v>393755</v>
      </c>
      <c r="EK34" s="863">
        <v>11258</v>
      </c>
      <c r="EL34" s="864">
        <v>382497</v>
      </c>
      <c r="EM34" s="861">
        <v>18.902211878743191</v>
      </c>
      <c r="EN34" s="861">
        <v>10.177643176784342</v>
      </c>
      <c r="EO34" s="865">
        <v>19.391473058822275</v>
      </c>
      <c r="EP34" s="849">
        <v>393160</v>
      </c>
      <c r="EQ34" s="849">
        <v>11531</v>
      </c>
      <c r="ER34" s="850">
        <v>381629</v>
      </c>
      <c r="ES34" s="852">
        <v>18.2197088535384</v>
      </c>
      <c r="ET34" s="852">
        <v>9.9102738195506817</v>
      </c>
      <c r="EU34" s="852">
        <v>18.693293115111274</v>
      </c>
      <c r="EV34" s="853">
        <v>374831</v>
      </c>
      <c r="EW34" s="853">
        <v>11143</v>
      </c>
      <c r="EX34" s="854">
        <v>363688</v>
      </c>
      <c r="EY34" s="855">
        <v>17.176708879321602</v>
      </c>
      <c r="EZ34" s="855">
        <v>9.4404202143432041</v>
      </c>
      <c r="FA34" s="855">
        <v>17.619091450801047</v>
      </c>
      <c r="FB34" s="856">
        <v>331004</v>
      </c>
      <c r="FC34" s="856">
        <v>10108</v>
      </c>
      <c r="FD34" s="857">
        <v>320896</v>
      </c>
      <c r="FE34" s="858">
        <v>17.307027666334996</v>
      </c>
      <c r="FF34" s="858">
        <v>9.3182761004839829</v>
      </c>
      <c r="FG34" s="858">
        <v>17.787375849885759</v>
      </c>
      <c r="FH34" s="853">
        <v>330934</v>
      </c>
      <c r="FI34" s="853">
        <v>10217</v>
      </c>
      <c r="FJ34" s="854">
        <v>320717</v>
      </c>
      <c r="FK34" s="855">
        <v>18.163745617328267</v>
      </c>
      <c r="FL34" s="855">
        <v>9.6056936557481851</v>
      </c>
      <c r="FM34" s="855">
        <v>18.6943338245169</v>
      </c>
      <c r="FN34" s="849">
        <v>315406</v>
      </c>
      <c r="FO34" s="849">
        <v>10416</v>
      </c>
      <c r="FP34" s="850">
        <v>304990</v>
      </c>
      <c r="FQ34" s="852">
        <v>17.280816138682212</v>
      </c>
      <c r="FR34" s="852">
        <v>9.5645626342950543</v>
      </c>
      <c r="FS34" s="852">
        <v>17.770431130621031</v>
      </c>
      <c r="FT34" s="853">
        <v>302751</v>
      </c>
      <c r="FU34" s="853">
        <v>10020</v>
      </c>
      <c r="FV34" s="854">
        <v>292731</v>
      </c>
      <c r="FW34" s="855">
        <v>16.271301764335359</v>
      </c>
      <c r="FX34" s="855">
        <v>9.1075177923813158</v>
      </c>
      <c r="FY34" s="855">
        <v>16.721513745091038</v>
      </c>
      <c r="FZ34" s="866">
        <v>259867</v>
      </c>
      <c r="GA34" s="867">
        <v>8928</v>
      </c>
      <c r="GB34" s="868">
        <v>250939</v>
      </c>
      <c r="GC34" s="869">
        <v>16.018667600000001</v>
      </c>
      <c r="GD34" s="869">
        <v>8.8822563799999994</v>
      </c>
      <c r="GE34" s="869">
        <v>16.49004016</v>
      </c>
      <c r="GF34" s="854">
        <v>255574</v>
      </c>
      <c r="GG34" s="853">
        <v>8833</v>
      </c>
      <c r="GH34" s="854">
        <v>246741</v>
      </c>
      <c r="GI34" s="855">
        <v>16.602495434823705</v>
      </c>
      <c r="GJ34" s="855">
        <v>9.3060252641781762</v>
      </c>
      <c r="GK34" s="855">
        <v>17.081956227058807</v>
      </c>
      <c r="GL34" s="870">
        <v>250145</v>
      </c>
      <c r="GM34" s="871">
        <v>8824</v>
      </c>
      <c r="GN34" s="872">
        <v>241321</v>
      </c>
      <c r="GO34" s="873">
        <v>16</v>
      </c>
      <c r="GP34" s="873">
        <v>9.3000000000000007</v>
      </c>
      <c r="GQ34" s="873">
        <v>16.399999999999999</v>
      </c>
      <c r="GR34" s="874">
        <v>238149</v>
      </c>
      <c r="GS34" s="874">
        <v>8496</v>
      </c>
      <c r="GT34" s="875">
        <v>229653</v>
      </c>
      <c r="GU34" s="876">
        <v>14.9</v>
      </c>
      <c r="GV34" s="876">
        <v>8.9</v>
      </c>
      <c r="GW34" s="876">
        <v>15.3</v>
      </c>
      <c r="GX34" s="866">
        <v>208868</v>
      </c>
      <c r="GY34" s="867">
        <v>7645</v>
      </c>
      <c r="GZ34" s="867">
        <v>201223</v>
      </c>
      <c r="HA34" s="869">
        <v>14.999928184651623</v>
      </c>
      <c r="HB34" s="869">
        <v>8.8804479137626604</v>
      </c>
      <c r="HC34" s="869">
        <v>15.403192964944134</v>
      </c>
      <c r="HD34" s="854">
        <v>204886</v>
      </c>
      <c r="HE34" s="877">
        <v>7446</v>
      </c>
      <c r="HF34" s="877">
        <v>197440</v>
      </c>
      <c r="HG34" s="855">
        <v>15.473441108545035</v>
      </c>
      <c r="HH34" s="855">
        <v>9.0863606965477679</v>
      </c>
      <c r="HI34" s="855">
        <v>15.894803194739515</v>
      </c>
      <c r="HJ34" s="870">
        <v>193672</v>
      </c>
      <c r="HK34" s="871">
        <v>7267</v>
      </c>
      <c r="HL34" s="872">
        <v>186405</v>
      </c>
      <c r="HM34" s="873">
        <v>14.5</v>
      </c>
      <c r="HN34" s="873">
        <v>8.8000000000000007</v>
      </c>
      <c r="HO34" s="873">
        <v>14.9</v>
      </c>
      <c r="HP34" s="878">
        <v>179624</v>
      </c>
      <c r="HQ34" s="878">
        <v>6938</v>
      </c>
      <c r="HR34" s="875">
        <v>172686</v>
      </c>
      <c r="HS34" s="876">
        <v>13.6</v>
      </c>
      <c r="HT34" s="876">
        <v>8.5</v>
      </c>
      <c r="HU34" s="876">
        <v>13.892768416852242</v>
      </c>
      <c r="HV34" s="856">
        <v>160721</v>
      </c>
      <c r="HW34" s="856">
        <v>6405</v>
      </c>
      <c r="HX34" s="857">
        <v>154316</v>
      </c>
      <c r="HY34" s="858">
        <v>13.955752066388399</v>
      </c>
      <c r="HZ34" s="858">
        <v>8.7707286346145938</v>
      </c>
      <c r="IA34" s="858">
        <v>14.306799428899891</v>
      </c>
      <c r="IB34" s="878">
        <v>162075</v>
      </c>
      <c r="IC34" s="878">
        <v>6461</v>
      </c>
      <c r="ID34" s="875">
        <v>155614</v>
      </c>
      <c r="IE34" s="876">
        <v>14.508380083304019</v>
      </c>
      <c r="IF34" s="876">
        <v>9.1490958523909995</v>
      </c>
      <c r="IG34" s="876">
        <v>14.87003269966192</v>
      </c>
      <c r="IH34" s="870">
        <v>150416</v>
      </c>
      <c r="II34" s="871">
        <v>6103</v>
      </c>
      <c r="IJ34" s="872">
        <v>144313</v>
      </c>
      <c r="IK34" s="873">
        <v>13.904927774172496</v>
      </c>
      <c r="IL34" s="976">
        <v>9.132536250317985</v>
      </c>
      <c r="IM34" s="976">
        <v>14.219164287987516</v>
      </c>
      <c r="IN34" s="854">
        <v>143591</v>
      </c>
      <c r="IO34" s="877">
        <v>5941</v>
      </c>
      <c r="IP34" s="853">
        <v>137650</v>
      </c>
      <c r="IQ34" s="855">
        <v>13.147227967627959</v>
      </c>
      <c r="IR34" s="997">
        <v>8.8703416149068328</v>
      </c>
      <c r="IS34" s="998">
        <f t="shared" si="2"/>
        <v>13.426635362236283</v>
      </c>
      <c r="IT34" s="999">
        <v>13.426635362236283</v>
      </c>
      <c r="IU34" s="866">
        <v>131593</v>
      </c>
      <c r="IV34" s="867">
        <v>5596</v>
      </c>
      <c r="IW34" s="868">
        <f t="shared" si="0"/>
        <v>125997</v>
      </c>
      <c r="IX34" s="869">
        <v>13.6</v>
      </c>
      <c r="IY34" s="1035">
        <v>9.1</v>
      </c>
      <c r="IZ34" s="1037">
        <f t="shared" si="6"/>
        <v>13.895864558415305</v>
      </c>
      <c r="JA34" s="854">
        <v>133943</v>
      </c>
      <c r="JB34" s="877">
        <v>5646</v>
      </c>
      <c r="JC34" s="853">
        <f t="shared" si="8"/>
        <v>128297</v>
      </c>
      <c r="JD34" s="855">
        <v>14.1</v>
      </c>
      <c r="JE34" s="997">
        <v>9.4</v>
      </c>
      <c r="JF34" s="1300">
        <f t="shared" si="4"/>
        <v>14.455299630553112</v>
      </c>
    </row>
    <row r="35" spans="1:267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7"/>
      <c r="HW35" s="838"/>
      <c r="IN35" s="15"/>
      <c r="IO35" s="15"/>
      <c r="IP35" s="15"/>
      <c r="IQ35" s="15"/>
      <c r="IR35" s="15"/>
      <c r="IS35" s="10"/>
      <c r="IT35" s="15"/>
      <c r="IZ35" s="1022"/>
      <c r="JC35" s="5"/>
      <c r="JF35" s="1301"/>
      <c r="JG35" s="1"/>
    </row>
    <row r="36" spans="1:267">
      <c r="HU36" s="733"/>
      <c r="IG36" s="733"/>
      <c r="IN36" s="15"/>
      <c r="IO36" s="15"/>
      <c r="IP36" s="15"/>
      <c r="IQ36" s="15"/>
      <c r="IR36" s="15"/>
      <c r="IS36" s="10"/>
      <c r="IT36" s="15"/>
      <c r="JF36" s="1"/>
    </row>
    <row r="37" spans="1:267">
      <c r="DX37" s="399"/>
      <c r="IN37" s="15"/>
      <c r="IO37" s="15"/>
      <c r="IP37" s="15"/>
      <c r="IQ37" s="15"/>
      <c r="IR37" s="15"/>
      <c r="IS37" s="10"/>
      <c r="IT37" s="15"/>
    </row>
    <row r="38" spans="1:267">
      <c r="IN38" s="15"/>
      <c r="IO38" s="15"/>
      <c r="IP38" s="15"/>
      <c r="IQ38" s="15"/>
      <c r="IR38" s="15"/>
      <c r="IS38" s="10"/>
      <c r="IT38" s="15"/>
    </row>
    <row r="39" spans="1:267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67">
      <c r="IN40" s="15"/>
      <c r="IO40" s="15"/>
      <c r="IP40" s="15"/>
      <c r="IQ40" s="15"/>
      <c r="IR40" s="15"/>
      <c r="IS40" s="10"/>
      <c r="IT40" s="15"/>
    </row>
    <row r="41" spans="1:267">
      <c r="IN41" s="15"/>
      <c r="IO41" s="15"/>
      <c r="IP41" s="15"/>
      <c r="IQ41" s="15"/>
      <c r="IR41" s="15"/>
      <c r="IS41" s="10"/>
      <c r="IT41" s="15"/>
    </row>
    <row r="42" spans="1:267">
      <c r="IN42" s="15"/>
      <c r="IO42" s="15"/>
      <c r="IP42" s="15"/>
      <c r="IQ42" s="15"/>
      <c r="IR42" s="15"/>
      <c r="IS42" s="10"/>
      <c r="IT42" s="15"/>
    </row>
    <row r="43" spans="1:267">
      <c r="IN43" s="15"/>
      <c r="IO43" s="15"/>
      <c r="IP43" s="15"/>
      <c r="IQ43" s="15"/>
      <c r="IR43" s="15"/>
      <c r="IS43" s="10"/>
      <c r="IT43" s="15"/>
    </row>
    <row r="44" spans="1:267">
      <c r="IN44" s="15"/>
      <c r="IO44" s="15"/>
      <c r="IP44" s="15"/>
      <c r="IQ44" s="15"/>
      <c r="IR44" s="15"/>
      <c r="IS44" s="10"/>
      <c r="IT44" s="15"/>
    </row>
    <row r="45" spans="1:267">
      <c r="IN45" s="15"/>
      <c r="IO45" s="15"/>
      <c r="IP45" s="15"/>
      <c r="IQ45" s="15"/>
      <c r="IR45" s="15"/>
      <c r="IS45" s="15"/>
      <c r="IT45" s="15"/>
    </row>
    <row r="46" spans="1:267">
      <c r="IN46" s="15"/>
      <c r="IO46" s="15"/>
      <c r="IP46" s="15"/>
      <c r="IQ46" s="15"/>
      <c r="IR46" s="15"/>
      <c r="IS46" s="15"/>
      <c r="IT46" s="15"/>
    </row>
  </sheetData>
  <mergeCells count="44"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  <mergeCell ref="B3:G3"/>
    <mergeCell ref="H3:M3"/>
    <mergeCell ref="N3:S3"/>
    <mergeCell ref="T3:Y3"/>
    <mergeCell ref="Z3:AE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BV3:CA3"/>
    <mergeCell ref="BP3:BU3"/>
    <mergeCell ref="EP3:EU3"/>
    <mergeCell ref="EJ3:EO3"/>
    <mergeCell ref="CB3:CG3"/>
    <mergeCell ref="DR3:DW3"/>
    <mergeCell ref="ED3:EI3"/>
    <mergeCell ref="CH3:CM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0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082" t="s">
        <v>256</v>
      </c>
      <c r="C2" s="1082"/>
      <c r="D2" s="1082"/>
      <c r="E2" s="1082"/>
      <c r="F2" s="1082"/>
      <c r="G2" s="1082"/>
      <c r="H2" s="1082"/>
      <c r="I2" s="1082"/>
      <c r="J2" s="1082"/>
      <c r="K2" s="1082"/>
      <c r="L2" s="1082"/>
      <c r="M2" s="1082"/>
      <c r="N2" s="1082"/>
      <c r="O2" s="1082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085" t="s">
        <v>38</v>
      </c>
      <c r="C4" s="1087" t="s">
        <v>39</v>
      </c>
      <c r="D4" s="1087"/>
      <c r="E4" s="1087"/>
      <c r="F4" s="1087" t="s">
        <v>112</v>
      </c>
      <c r="G4" s="1087"/>
      <c r="H4" s="1087"/>
      <c r="I4" s="1083" t="s">
        <v>113</v>
      </c>
      <c r="J4" s="1083" t="s">
        <v>114</v>
      </c>
      <c r="K4" s="1087" t="s">
        <v>125</v>
      </c>
      <c r="L4" s="1087"/>
      <c r="M4" s="1087"/>
      <c r="N4" s="1083" t="s">
        <v>115</v>
      </c>
      <c r="O4" s="1083" t="s">
        <v>116</v>
      </c>
    </row>
    <row r="5" spans="2:17" ht="104.25" customHeight="1">
      <c r="B5" s="1086"/>
      <c r="C5" s="136" t="s">
        <v>40</v>
      </c>
      <c r="D5" s="136" t="s">
        <v>41</v>
      </c>
      <c r="E5" s="136" t="s">
        <v>42</v>
      </c>
      <c r="F5" s="136" t="s">
        <v>40</v>
      </c>
      <c r="G5" s="136" t="s">
        <v>41</v>
      </c>
      <c r="H5" s="136" t="s">
        <v>42</v>
      </c>
      <c r="I5" s="1084"/>
      <c r="J5" s="1084"/>
      <c r="K5" s="136" t="s">
        <v>40</v>
      </c>
      <c r="L5" s="136" t="s">
        <v>41</v>
      </c>
      <c r="M5" s="136" t="s">
        <v>42</v>
      </c>
      <c r="N5" s="1084"/>
      <c r="O5" s="1084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43</v>
      </c>
      <c r="L6" s="142" t="s">
        <v>43</v>
      </c>
      <c r="M6" s="142" t="s">
        <v>43</v>
      </c>
      <c r="N6" s="142" t="s">
        <v>43</v>
      </c>
      <c r="O6" s="142" t="s">
        <v>43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43</v>
      </c>
      <c r="L7" s="142" t="s">
        <v>43</v>
      </c>
      <c r="M7" s="142" t="s">
        <v>43</v>
      </c>
      <c r="N7" s="142" t="s">
        <v>43</v>
      </c>
      <c r="O7" s="142" t="s">
        <v>43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43</v>
      </c>
      <c r="L8" s="142" t="s">
        <v>43</v>
      </c>
      <c r="M8" s="142" t="s">
        <v>43</v>
      </c>
      <c r="N8" s="142" t="s">
        <v>43</v>
      </c>
      <c r="O8" s="142" t="s">
        <v>43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43</v>
      </c>
      <c r="M9" s="142" t="s">
        <v>43</v>
      </c>
      <c r="N9" s="142" t="s">
        <v>43</v>
      </c>
      <c r="O9" s="142" t="s">
        <v>43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43</v>
      </c>
      <c r="J10" s="143" t="s">
        <v>43</v>
      </c>
      <c r="K10" s="141">
        <v>1517815</v>
      </c>
      <c r="L10" s="142" t="s">
        <v>43</v>
      </c>
      <c r="M10" s="142" t="s">
        <v>43</v>
      </c>
      <c r="N10" s="142" t="s">
        <v>43</v>
      </c>
      <c r="O10" s="143" t="s">
        <v>43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43</v>
      </c>
      <c r="M11" s="142" t="s">
        <v>43</v>
      </c>
      <c r="N11" s="142" t="s">
        <v>43</v>
      </c>
      <c r="O11" s="142" t="s">
        <v>43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43</v>
      </c>
      <c r="M12" s="142" t="s">
        <v>43</v>
      </c>
      <c r="N12" s="142" t="s">
        <v>43</v>
      </c>
      <c r="O12" s="142" t="s">
        <v>43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6" t="s">
        <v>89</v>
      </c>
      <c r="G21" s="956">
        <v>30726</v>
      </c>
      <c r="H21" s="956" t="s">
        <v>89</v>
      </c>
      <c r="I21" s="956">
        <v>7078</v>
      </c>
      <c r="J21" s="956">
        <f>G21+I21</f>
        <v>37804</v>
      </c>
      <c r="K21" s="956">
        <v>594789</v>
      </c>
      <c r="L21" s="956">
        <v>41839</v>
      </c>
      <c r="M21" s="956">
        <f>K21-L21</f>
        <v>552950</v>
      </c>
      <c r="N21" s="956">
        <v>7078</v>
      </c>
      <c r="O21" s="956">
        <f>L21+N21</f>
        <v>48917</v>
      </c>
    </row>
    <row r="22" spans="2:15" s="15" customFormat="1" ht="15.75">
      <c r="B22" s="731"/>
      <c r="C22" s="740"/>
      <c r="D22" s="741"/>
      <c r="E22" s="741"/>
      <c r="F22" s="741"/>
      <c r="G22" s="741"/>
      <c r="H22" s="741"/>
      <c r="I22" s="741"/>
      <c r="J22" s="741"/>
      <c r="K22" s="742"/>
      <c r="L22" s="591"/>
      <c r="M22" s="591"/>
      <c r="N22" s="591"/>
      <c r="O22" s="591"/>
    </row>
    <row r="23" spans="2:15" ht="15.75">
      <c r="B23" s="138" t="s">
        <v>44</v>
      </c>
      <c r="C23" s="21"/>
      <c r="D23" s="21"/>
      <c r="E23" s="21"/>
      <c r="F23" s="21"/>
      <c r="G23" s="21"/>
      <c r="H23" s="21"/>
      <c r="I23" s="21"/>
      <c r="J23" s="139"/>
      <c r="K23" s="21"/>
      <c r="L23" s="137"/>
      <c r="M23" s="137"/>
      <c r="N23" s="19"/>
      <c r="O23" s="19"/>
    </row>
    <row r="24" spans="2:15" ht="15.75">
      <c r="B24" s="138" t="s">
        <v>117</v>
      </c>
      <c r="C24" s="21"/>
      <c r="D24" s="139"/>
      <c r="E24" s="21"/>
      <c r="F24" s="139"/>
      <c r="G24" s="21"/>
      <c r="H24" s="21"/>
      <c r="I24" s="21"/>
      <c r="J24" s="21"/>
      <c r="K24" s="21"/>
      <c r="L24" s="19"/>
      <c r="M24" s="19"/>
      <c r="N24" s="19"/>
      <c r="O24" s="19"/>
    </row>
    <row r="25" spans="2:15" ht="15.75">
      <c r="B25" s="138" t="s">
        <v>126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">
      <c r="B26" s="957"/>
      <c r="C26" s="19"/>
      <c r="D26" s="137"/>
      <c r="E26" s="19"/>
      <c r="F26" s="137"/>
      <c r="G26" s="19"/>
      <c r="H26" s="19"/>
      <c r="I26" s="19"/>
      <c r="J26" s="19"/>
      <c r="K26" s="19"/>
      <c r="L26" s="19"/>
      <c r="M26" s="19"/>
      <c r="N26" s="19"/>
      <c r="O26" s="19"/>
    </row>
    <row r="27" spans="2:15" s="545" customFormat="1" ht="15">
      <c r="B27" s="957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.75">
      <c r="B28" s="21" t="s">
        <v>98</v>
      </c>
      <c r="D28" s="5"/>
      <c r="O28" s="377"/>
    </row>
    <row r="30" spans="2:15">
      <c r="B30" s="454"/>
      <c r="C30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160"/>
  <sheetViews>
    <sheetView topLeftCell="C1" zoomScaleNormal="100" workbookViewId="0">
      <pane ySplit="2" topLeftCell="A150" activePane="bottomLeft" state="frozen"/>
      <selection pane="bottomLeft" activeCell="F162" sqref="F162"/>
    </sheetView>
  </sheetViews>
  <sheetFormatPr defaultRowHeight="14.25"/>
  <cols>
    <col min="1" max="1" width="1.75" customWidth="1"/>
    <col min="2" max="2" width="6.125" customWidth="1"/>
    <col min="3" max="3" width="6.375" customWidth="1"/>
    <col min="4" max="4" width="17.625" customWidth="1"/>
    <col min="5" max="8" width="13.75" customWidth="1"/>
    <col min="9" max="9" width="16.375" customWidth="1"/>
    <col min="10" max="10" width="17.75" customWidth="1"/>
  </cols>
  <sheetData>
    <row r="1" spans="2:11" s="545" customFormat="1"/>
    <row r="2" spans="2:11" ht="15.75">
      <c r="B2" s="719" t="s">
        <v>250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110" t="s">
        <v>10</v>
      </c>
      <c r="C4" s="1111"/>
      <c r="D4" s="1112"/>
      <c r="E4" s="1088" t="s">
        <v>160</v>
      </c>
      <c r="F4" s="1089"/>
      <c r="G4" s="1089"/>
      <c r="H4" s="1090"/>
      <c r="I4" s="1091" t="s">
        <v>147</v>
      </c>
      <c r="J4" s="1092"/>
    </row>
    <row r="5" spans="2:11" ht="14.25" customHeight="1">
      <c r="B5" s="1113"/>
      <c r="C5" s="1114"/>
      <c r="D5" s="1115"/>
      <c r="E5" s="1093" t="s">
        <v>40</v>
      </c>
      <c r="F5" s="1095" t="s">
        <v>155</v>
      </c>
      <c r="G5" s="1096"/>
      <c r="H5" s="1097"/>
      <c r="I5" s="1098" t="s">
        <v>40</v>
      </c>
      <c r="J5" s="1100" t="s">
        <v>79</v>
      </c>
    </row>
    <row r="6" spans="2:11" ht="18" customHeight="1">
      <c r="B6" s="1116"/>
      <c r="C6" s="1117"/>
      <c r="D6" s="1118"/>
      <c r="E6" s="1094"/>
      <c r="F6" s="322" t="s">
        <v>128</v>
      </c>
      <c r="G6" s="322" t="s">
        <v>129</v>
      </c>
      <c r="H6" s="322" t="s">
        <v>130</v>
      </c>
      <c r="I6" s="1099"/>
      <c r="J6" s="1101"/>
      <c r="K6" s="321"/>
    </row>
    <row r="7" spans="2:11" ht="25.5" customHeight="1">
      <c r="B7" s="1102" t="s">
        <v>156</v>
      </c>
      <c r="C7" s="1103"/>
      <c r="D7" s="1104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105" t="s">
        <v>158</v>
      </c>
      <c r="C8" s="1108" t="s">
        <v>131</v>
      </c>
      <c r="D8" s="1109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106"/>
      <c r="C9" s="1108" t="s">
        <v>132</v>
      </c>
      <c r="D9" s="1109"/>
      <c r="E9" s="338">
        <v>384</v>
      </c>
      <c r="F9" s="339">
        <v>384</v>
      </c>
      <c r="G9" s="339">
        <v>212</v>
      </c>
      <c r="H9" s="341" t="s">
        <v>133</v>
      </c>
      <c r="I9" s="339">
        <v>19</v>
      </c>
      <c r="J9" s="340">
        <v>0</v>
      </c>
    </row>
    <row r="10" spans="2:11" ht="24.75" customHeight="1">
      <c r="B10" s="1106"/>
      <c r="C10" s="1105" t="s">
        <v>158</v>
      </c>
      <c r="D10" s="337" t="s">
        <v>134</v>
      </c>
      <c r="E10" s="338">
        <v>282</v>
      </c>
      <c r="F10" s="339">
        <v>282</v>
      </c>
      <c r="G10" s="339">
        <v>119</v>
      </c>
      <c r="H10" s="341" t="s">
        <v>133</v>
      </c>
      <c r="I10" s="339">
        <v>5</v>
      </c>
      <c r="J10" s="340">
        <v>0</v>
      </c>
    </row>
    <row r="11" spans="2:11" ht="22.5" customHeight="1">
      <c r="B11" s="1106"/>
      <c r="C11" s="1106"/>
      <c r="D11" s="337" t="s">
        <v>135</v>
      </c>
      <c r="E11" s="338">
        <v>0</v>
      </c>
      <c r="F11" s="339">
        <v>0</v>
      </c>
      <c r="G11" s="339">
        <v>0</v>
      </c>
      <c r="H11" s="341" t="s">
        <v>133</v>
      </c>
      <c r="I11" s="339">
        <v>0</v>
      </c>
      <c r="J11" s="340">
        <v>0</v>
      </c>
    </row>
    <row r="12" spans="2:11" ht="22.5" customHeight="1">
      <c r="B12" s="1106"/>
      <c r="C12" s="1107"/>
      <c r="D12" s="337" t="s">
        <v>136</v>
      </c>
      <c r="E12" s="338">
        <v>102</v>
      </c>
      <c r="F12" s="339">
        <v>102</v>
      </c>
      <c r="G12" s="339">
        <v>93</v>
      </c>
      <c r="H12" s="341" t="s">
        <v>133</v>
      </c>
      <c r="I12" s="339">
        <v>14</v>
      </c>
      <c r="J12" s="340">
        <v>0</v>
      </c>
    </row>
    <row r="13" spans="2:11" ht="25.5" customHeight="1">
      <c r="B13" s="1107"/>
      <c r="C13" s="1108" t="s">
        <v>137</v>
      </c>
      <c r="D13" s="1109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110" t="s">
        <v>10</v>
      </c>
      <c r="C16" s="1111"/>
      <c r="D16" s="1112"/>
      <c r="E16" s="1088" t="s">
        <v>159</v>
      </c>
      <c r="F16" s="1089"/>
      <c r="G16" s="1089"/>
      <c r="H16" s="1090"/>
      <c r="I16" s="1091" t="s">
        <v>146</v>
      </c>
      <c r="J16" s="1092"/>
    </row>
    <row r="17" spans="2:10" ht="14.25" customHeight="1">
      <c r="B17" s="1113"/>
      <c r="C17" s="1114"/>
      <c r="D17" s="1115"/>
      <c r="E17" s="1093" t="s">
        <v>40</v>
      </c>
      <c r="F17" s="1095" t="s">
        <v>154</v>
      </c>
      <c r="G17" s="1096"/>
      <c r="H17" s="1097"/>
      <c r="I17" s="1098" t="s">
        <v>40</v>
      </c>
      <c r="J17" s="1100" t="s">
        <v>79</v>
      </c>
    </row>
    <row r="18" spans="2:10" ht="24.75" thickBot="1">
      <c r="B18" s="1119"/>
      <c r="C18" s="1120"/>
      <c r="D18" s="1121"/>
      <c r="E18" s="1122"/>
      <c r="F18" s="322" t="s">
        <v>128</v>
      </c>
      <c r="G18" s="322" t="s">
        <v>129</v>
      </c>
      <c r="H18" s="322" t="s">
        <v>130</v>
      </c>
      <c r="I18" s="1123"/>
      <c r="J18" s="1124"/>
    </row>
    <row r="19" spans="2:10" ht="26.25" customHeight="1">
      <c r="B19" s="1125" t="s">
        <v>157</v>
      </c>
      <c r="C19" s="1126"/>
      <c r="D19" s="1127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105" t="s">
        <v>158</v>
      </c>
      <c r="C20" s="1108" t="s">
        <v>131</v>
      </c>
      <c r="D20" s="1109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106"/>
      <c r="C21" s="1108" t="s">
        <v>132</v>
      </c>
      <c r="D21" s="1109"/>
      <c r="E21" s="324">
        <v>616</v>
      </c>
      <c r="F21" s="325">
        <v>616</v>
      </c>
      <c r="G21" s="325">
        <v>321</v>
      </c>
      <c r="H21" s="326" t="s">
        <v>133</v>
      </c>
      <c r="I21" s="325">
        <v>1</v>
      </c>
      <c r="J21" s="317">
        <v>0</v>
      </c>
    </row>
    <row r="22" spans="2:10" ht="22.5" customHeight="1">
      <c r="B22" s="1106"/>
      <c r="C22" s="1105" t="s">
        <v>158</v>
      </c>
      <c r="D22" s="323" t="s">
        <v>134</v>
      </c>
      <c r="E22" s="324">
        <v>531</v>
      </c>
      <c r="F22" s="325">
        <v>531</v>
      </c>
      <c r="G22" s="325">
        <v>264</v>
      </c>
      <c r="H22" s="326" t="s">
        <v>133</v>
      </c>
      <c r="I22" s="325">
        <v>1</v>
      </c>
      <c r="J22" s="317">
        <v>0</v>
      </c>
    </row>
    <row r="23" spans="2:10" ht="22.5">
      <c r="B23" s="1106"/>
      <c r="C23" s="1106"/>
      <c r="D23" s="323" t="s">
        <v>135</v>
      </c>
      <c r="E23" s="324">
        <v>10</v>
      </c>
      <c r="F23" s="325">
        <v>10</v>
      </c>
      <c r="G23" s="325">
        <v>0</v>
      </c>
      <c r="H23" s="326" t="s">
        <v>133</v>
      </c>
      <c r="I23" s="325">
        <v>0</v>
      </c>
      <c r="J23" s="317">
        <v>0</v>
      </c>
    </row>
    <row r="24" spans="2:10" ht="22.5">
      <c r="B24" s="1106"/>
      <c r="C24" s="1107"/>
      <c r="D24" s="337" t="s">
        <v>136</v>
      </c>
      <c r="E24" s="324">
        <v>75</v>
      </c>
      <c r="F24" s="325">
        <v>75</v>
      </c>
      <c r="G24" s="325">
        <v>57</v>
      </c>
      <c r="H24" s="326" t="s">
        <v>133</v>
      </c>
      <c r="I24" s="325">
        <v>0</v>
      </c>
      <c r="J24" s="317">
        <v>0</v>
      </c>
    </row>
    <row r="25" spans="2:10" ht="25.5" customHeight="1" thickBot="1">
      <c r="B25" s="1128"/>
      <c r="C25" s="1129" t="s">
        <v>137</v>
      </c>
      <c r="D25" s="1130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110" t="s">
        <v>10</v>
      </c>
      <c r="C28" s="1111"/>
      <c r="D28" s="1112"/>
      <c r="E28" s="1088" t="s">
        <v>162</v>
      </c>
      <c r="F28" s="1089"/>
      <c r="G28" s="1089"/>
      <c r="H28" s="1090"/>
      <c r="I28" s="1091" t="s">
        <v>169</v>
      </c>
      <c r="J28" s="1092"/>
    </row>
    <row r="29" spans="2:10" ht="14.25" customHeight="1">
      <c r="B29" s="1113"/>
      <c r="C29" s="1114"/>
      <c r="D29" s="1115"/>
      <c r="E29" s="1093" t="s">
        <v>40</v>
      </c>
      <c r="F29" s="1095" t="s">
        <v>155</v>
      </c>
      <c r="G29" s="1096"/>
      <c r="H29" s="1097"/>
      <c r="I29" s="1098" t="s">
        <v>40</v>
      </c>
      <c r="J29" s="1100" t="s">
        <v>79</v>
      </c>
    </row>
    <row r="30" spans="2:10" ht="24">
      <c r="B30" s="1116"/>
      <c r="C30" s="1117"/>
      <c r="D30" s="1118"/>
      <c r="E30" s="1094"/>
      <c r="F30" s="322" t="s">
        <v>128</v>
      </c>
      <c r="G30" s="322" t="s">
        <v>129</v>
      </c>
      <c r="H30" s="322" t="s">
        <v>130</v>
      </c>
      <c r="I30" s="1099"/>
      <c r="J30" s="1101"/>
    </row>
    <row r="31" spans="2:10" ht="35.25" customHeight="1">
      <c r="B31" s="1102" t="s">
        <v>156</v>
      </c>
      <c r="C31" s="1103"/>
      <c r="D31" s="1104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105" t="s">
        <v>158</v>
      </c>
      <c r="C32" s="1108" t="s">
        <v>131</v>
      </c>
      <c r="D32" s="1109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106"/>
      <c r="C33" s="1108" t="s">
        <v>132</v>
      </c>
      <c r="D33" s="1109"/>
      <c r="E33" s="338">
        <v>2518</v>
      </c>
      <c r="F33" s="339">
        <v>2518</v>
      </c>
      <c r="G33" s="339">
        <v>1124</v>
      </c>
      <c r="H33" s="341" t="s">
        <v>133</v>
      </c>
      <c r="I33" s="339">
        <v>167</v>
      </c>
      <c r="J33" s="340">
        <v>46</v>
      </c>
    </row>
    <row r="34" spans="2:10" ht="19.5" customHeight="1">
      <c r="B34" s="1106"/>
      <c r="C34" s="1105" t="s">
        <v>158</v>
      </c>
      <c r="D34" s="337" t="s">
        <v>134</v>
      </c>
      <c r="E34" s="338">
        <v>2335</v>
      </c>
      <c r="F34" s="339">
        <v>2335</v>
      </c>
      <c r="G34" s="339">
        <v>945</v>
      </c>
      <c r="H34" s="341" t="s">
        <v>133</v>
      </c>
      <c r="I34" s="339">
        <v>161</v>
      </c>
      <c r="J34" s="340">
        <v>40</v>
      </c>
    </row>
    <row r="35" spans="2:10" ht="22.5">
      <c r="B35" s="1106"/>
      <c r="C35" s="1106"/>
      <c r="D35" s="337" t="s">
        <v>135</v>
      </c>
      <c r="E35" s="338">
        <v>0</v>
      </c>
      <c r="F35" s="339">
        <v>0</v>
      </c>
      <c r="G35" s="339">
        <v>0</v>
      </c>
      <c r="H35" s="341" t="s">
        <v>133</v>
      </c>
      <c r="I35" s="339">
        <v>0</v>
      </c>
      <c r="J35" s="340">
        <v>0</v>
      </c>
    </row>
    <row r="36" spans="2:10" ht="22.5">
      <c r="B36" s="1106"/>
      <c r="C36" s="1107"/>
      <c r="D36" s="337" t="s">
        <v>136</v>
      </c>
      <c r="E36" s="338">
        <v>183</v>
      </c>
      <c r="F36" s="339">
        <v>183</v>
      </c>
      <c r="G36" s="339">
        <v>179</v>
      </c>
      <c r="H36" s="341" t="s">
        <v>133</v>
      </c>
      <c r="I36" s="339">
        <v>6</v>
      </c>
      <c r="J36" s="340">
        <v>6</v>
      </c>
    </row>
    <row r="37" spans="2:10" ht="28.5" customHeight="1">
      <c r="B37" s="1107"/>
      <c r="C37" s="1108" t="s">
        <v>137</v>
      </c>
      <c r="D37" s="1109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110" t="s">
        <v>10</v>
      </c>
      <c r="C40" s="1111"/>
      <c r="D40" s="1112"/>
      <c r="E40" s="1088" t="s">
        <v>168</v>
      </c>
      <c r="F40" s="1089"/>
      <c r="G40" s="1089"/>
      <c r="H40" s="1090"/>
      <c r="I40" s="1091" t="s">
        <v>170</v>
      </c>
      <c r="J40" s="1092"/>
    </row>
    <row r="41" spans="2:10" ht="14.25" customHeight="1">
      <c r="B41" s="1113"/>
      <c r="C41" s="1114"/>
      <c r="D41" s="1115"/>
      <c r="E41" s="1093" t="s">
        <v>40</v>
      </c>
      <c r="F41" s="1095" t="s">
        <v>155</v>
      </c>
      <c r="G41" s="1096"/>
      <c r="H41" s="1097"/>
      <c r="I41" s="1098" t="s">
        <v>40</v>
      </c>
      <c r="J41" s="1100" t="s">
        <v>79</v>
      </c>
    </row>
    <row r="42" spans="2:10" ht="24">
      <c r="B42" s="1116"/>
      <c r="C42" s="1117"/>
      <c r="D42" s="1118"/>
      <c r="E42" s="1094"/>
      <c r="F42" s="322" t="s">
        <v>128</v>
      </c>
      <c r="G42" s="322" t="s">
        <v>129</v>
      </c>
      <c r="H42" s="322" t="s">
        <v>130</v>
      </c>
      <c r="I42" s="1099"/>
      <c r="J42" s="1101"/>
    </row>
    <row r="43" spans="2:10" ht="33" customHeight="1">
      <c r="B43" s="1102" t="s">
        <v>156</v>
      </c>
      <c r="C43" s="1103"/>
      <c r="D43" s="1104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105" t="s">
        <v>158</v>
      </c>
      <c r="C44" s="1108" t="s">
        <v>131</v>
      </c>
      <c r="D44" s="1109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106"/>
      <c r="C45" s="1108" t="s">
        <v>132</v>
      </c>
      <c r="D45" s="1109"/>
      <c r="E45" s="338">
        <v>2048</v>
      </c>
      <c r="F45" s="339">
        <v>2048</v>
      </c>
      <c r="G45" s="339">
        <v>863</v>
      </c>
      <c r="H45" s="341" t="s">
        <v>133</v>
      </c>
      <c r="I45" s="339">
        <v>16</v>
      </c>
      <c r="J45" s="340">
        <v>7</v>
      </c>
    </row>
    <row r="46" spans="2:10" ht="18.75" customHeight="1">
      <c r="B46" s="1106"/>
      <c r="C46" s="1105" t="s">
        <v>158</v>
      </c>
      <c r="D46" s="337" t="s">
        <v>134</v>
      </c>
      <c r="E46" s="338">
        <v>1998</v>
      </c>
      <c r="F46" s="339">
        <v>1998</v>
      </c>
      <c r="G46" s="339">
        <v>818</v>
      </c>
      <c r="H46" s="341" t="s">
        <v>133</v>
      </c>
      <c r="I46" s="339">
        <v>14</v>
      </c>
      <c r="J46" s="340">
        <v>6</v>
      </c>
    </row>
    <row r="47" spans="2:10" ht="27" customHeight="1">
      <c r="B47" s="1106"/>
      <c r="C47" s="1106"/>
      <c r="D47" s="337" t="s">
        <v>135</v>
      </c>
      <c r="E47" s="338">
        <v>3</v>
      </c>
      <c r="F47" s="339">
        <v>3</v>
      </c>
      <c r="G47" s="339">
        <v>0</v>
      </c>
      <c r="H47" s="341" t="s">
        <v>133</v>
      </c>
      <c r="I47" s="339">
        <v>1</v>
      </c>
      <c r="J47" s="340">
        <v>1</v>
      </c>
    </row>
    <row r="48" spans="2:10" ht="22.5">
      <c r="B48" s="1106"/>
      <c r="C48" s="1107"/>
      <c r="D48" s="337" t="s">
        <v>136</v>
      </c>
      <c r="E48" s="338">
        <v>47</v>
      </c>
      <c r="F48" s="339">
        <v>47</v>
      </c>
      <c r="G48" s="339">
        <v>45</v>
      </c>
      <c r="H48" s="341" t="s">
        <v>133</v>
      </c>
      <c r="I48" s="339">
        <v>1</v>
      </c>
      <c r="J48" s="340">
        <v>0</v>
      </c>
    </row>
    <row r="49" spans="2:10" ht="25.5" customHeight="1">
      <c r="B49" s="1107"/>
      <c r="C49" s="1108" t="s">
        <v>137</v>
      </c>
      <c r="D49" s="1109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110" t="s">
        <v>10</v>
      </c>
      <c r="C51" s="1111"/>
      <c r="D51" s="1112"/>
      <c r="E51" s="1088" t="s">
        <v>174</v>
      </c>
      <c r="F51" s="1089"/>
      <c r="G51" s="1089"/>
      <c r="H51" s="1090"/>
      <c r="I51" s="1091" t="s">
        <v>175</v>
      </c>
      <c r="J51" s="1092"/>
    </row>
    <row r="52" spans="2:10" ht="14.25" customHeight="1">
      <c r="B52" s="1113"/>
      <c r="C52" s="1114"/>
      <c r="D52" s="1115"/>
      <c r="E52" s="1093" t="s">
        <v>40</v>
      </c>
      <c r="F52" s="1095" t="s">
        <v>155</v>
      </c>
      <c r="G52" s="1096"/>
      <c r="H52" s="1097"/>
      <c r="I52" s="1098" t="s">
        <v>40</v>
      </c>
      <c r="J52" s="1100" t="s">
        <v>79</v>
      </c>
    </row>
    <row r="53" spans="2:10" ht="24">
      <c r="B53" s="1116"/>
      <c r="C53" s="1117"/>
      <c r="D53" s="1118"/>
      <c r="E53" s="1094"/>
      <c r="F53" s="322" t="s">
        <v>128</v>
      </c>
      <c r="G53" s="322" t="s">
        <v>129</v>
      </c>
      <c r="H53" s="322" t="s">
        <v>130</v>
      </c>
      <c r="I53" s="1099"/>
      <c r="J53" s="1101"/>
    </row>
    <row r="54" spans="2:10" ht="26.25" customHeight="1">
      <c r="B54" s="1102" t="s">
        <v>156</v>
      </c>
      <c r="C54" s="1103"/>
      <c r="D54" s="1104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105" t="s">
        <v>158</v>
      </c>
      <c r="C55" s="1108" t="s">
        <v>131</v>
      </c>
      <c r="D55" s="1109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106"/>
      <c r="C56" s="1108" t="s">
        <v>132</v>
      </c>
      <c r="D56" s="1109"/>
      <c r="E56" s="338">
        <v>3864</v>
      </c>
      <c r="F56" s="339">
        <v>3864</v>
      </c>
      <c r="G56" s="339">
        <v>1587</v>
      </c>
      <c r="H56" s="341" t="s">
        <v>133</v>
      </c>
      <c r="I56" s="339">
        <v>206</v>
      </c>
      <c r="J56" s="340">
        <v>48</v>
      </c>
    </row>
    <row r="57" spans="2:10">
      <c r="B57" s="1106"/>
      <c r="C57" s="1105" t="s">
        <v>158</v>
      </c>
      <c r="D57" s="337" t="s">
        <v>134</v>
      </c>
      <c r="E57" s="338">
        <v>3715</v>
      </c>
      <c r="F57" s="339">
        <v>3715</v>
      </c>
      <c r="G57" s="339">
        <v>1457</v>
      </c>
      <c r="H57" s="341" t="s">
        <v>133</v>
      </c>
      <c r="I57" s="339">
        <v>201</v>
      </c>
      <c r="J57" s="340">
        <v>44</v>
      </c>
    </row>
    <row r="58" spans="2:10" ht="22.5">
      <c r="B58" s="1106"/>
      <c r="C58" s="1106"/>
      <c r="D58" s="337" t="s">
        <v>135</v>
      </c>
      <c r="E58" s="338">
        <v>4</v>
      </c>
      <c r="F58" s="339">
        <v>4</v>
      </c>
      <c r="G58" s="339">
        <v>0</v>
      </c>
      <c r="H58" s="341" t="s">
        <v>133</v>
      </c>
      <c r="I58" s="339">
        <v>0</v>
      </c>
      <c r="J58" s="340">
        <v>0</v>
      </c>
    </row>
    <row r="59" spans="2:10" ht="22.5">
      <c r="B59" s="1106"/>
      <c r="C59" s="1107"/>
      <c r="D59" s="337" t="s">
        <v>136</v>
      </c>
      <c r="E59" s="338">
        <v>145</v>
      </c>
      <c r="F59" s="339">
        <v>145</v>
      </c>
      <c r="G59" s="339">
        <v>130</v>
      </c>
      <c r="H59" s="341" t="s">
        <v>133</v>
      </c>
      <c r="I59" s="339">
        <v>5</v>
      </c>
      <c r="J59" s="340">
        <v>4</v>
      </c>
    </row>
    <row r="60" spans="2:10" ht="21" customHeight="1">
      <c r="B60" s="1107"/>
      <c r="C60" s="1108" t="s">
        <v>137</v>
      </c>
      <c r="D60" s="1109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110" t="s">
        <v>10</v>
      </c>
      <c r="C62" s="1111"/>
      <c r="D62" s="1112"/>
      <c r="E62" s="1088" t="s">
        <v>180</v>
      </c>
      <c r="F62" s="1089"/>
      <c r="G62" s="1089"/>
      <c r="H62" s="1090"/>
      <c r="I62" s="1091" t="s">
        <v>181</v>
      </c>
      <c r="J62" s="1092"/>
    </row>
    <row r="63" spans="2:10" ht="14.25" customHeight="1">
      <c r="B63" s="1113"/>
      <c r="C63" s="1114"/>
      <c r="D63" s="1115"/>
      <c r="E63" s="1093" t="s">
        <v>40</v>
      </c>
      <c r="F63" s="1095" t="s">
        <v>155</v>
      </c>
      <c r="G63" s="1096"/>
      <c r="H63" s="1097"/>
      <c r="I63" s="1098" t="s">
        <v>40</v>
      </c>
      <c r="J63" s="1100" t="s">
        <v>79</v>
      </c>
    </row>
    <row r="64" spans="2:10" ht="24">
      <c r="B64" s="1116"/>
      <c r="C64" s="1117"/>
      <c r="D64" s="1118"/>
      <c r="E64" s="1094"/>
      <c r="F64" s="322" t="s">
        <v>128</v>
      </c>
      <c r="G64" s="322" t="s">
        <v>129</v>
      </c>
      <c r="H64" s="322" t="s">
        <v>130</v>
      </c>
      <c r="I64" s="1099"/>
      <c r="J64" s="1101"/>
    </row>
    <row r="65" spans="2:10" ht="24" customHeight="1">
      <c r="B65" s="1102" t="s">
        <v>156</v>
      </c>
      <c r="C65" s="1103"/>
      <c r="D65" s="1104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105" t="s">
        <v>158</v>
      </c>
      <c r="C66" s="1108" t="s">
        <v>131</v>
      </c>
      <c r="D66" s="1109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106"/>
      <c r="C67" s="1108" t="s">
        <v>132</v>
      </c>
      <c r="D67" s="1109"/>
      <c r="E67" s="338">
        <v>1384</v>
      </c>
      <c r="F67" s="339">
        <v>1384</v>
      </c>
      <c r="G67" s="339">
        <v>607</v>
      </c>
      <c r="H67" s="341" t="s">
        <v>133</v>
      </c>
      <c r="I67" s="339">
        <v>6</v>
      </c>
      <c r="J67" s="340">
        <v>0</v>
      </c>
    </row>
    <row r="68" spans="2:10">
      <c r="B68" s="1106"/>
      <c r="C68" s="1105" t="s">
        <v>158</v>
      </c>
      <c r="D68" s="337" t="s">
        <v>134</v>
      </c>
      <c r="E68" s="338">
        <v>1271</v>
      </c>
      <c r="F68" s="339">
        <v>1271</v>
      </c>
      <c r="G68" s="339">
        <v>509</v>
      </c>
      <c r="H68" s="341" t="s">
        <v>133</v>
      </c>
      <c r="I68" s="339">
        <v>6</v>
      </c>
      <c r="J68" s="340">
        <v>0</v>
      </c>
    </row>
    <row r="69" spans="2:10" ht="22.5">
      <c r="B69" s="1106"/>
      <c r="C69" s="1106"/>
      <c r="D69" s="337" t="s">
        <v>135</v>
      </c>
      <c r="E69" s="338">
        <v>0</v>
      </c>
      <c r="F69" s="339">
        <v>0</v>
      </c>
      <c r="G69" s="339">
        <v>0</v>
      </c>
      <c r="H69" s="341" t="s">
        <v>133</v>
      </c>
      <c r="I69" s="339">
        <v>0</v>
      </c>
      <c r="J69" s="340">
        <v>0</v>
      </c>
    </row>
    <row r="70" spans="2:10" ht="23.25" customHeight="1">
      <c r="B70" s="1106"/>
      <c r="C70" s="1107"/>
      <c r="D70" s="337" t="s">
        <v>136</v>
      </c>
      <c r="E70" s="338">
        <v>113</v>
      </c>
      <c r="F70" s="339">
        <v>113</v>
      </c>
      <c r="G70" s="339">
        <v>98</v>
      </c>
      <c r="H70" s="341" t="s">
        <v>133</v>
      </c>
      <c r="I70" s="339">
        <v>0</v>
      </c>
      <c r="J70" s="340">
        <v>0</v>
      </c>
    </row>
    <row r="71" spans="2:10" ht="23.25" customHeight="1">
      <c r="B71" s="1107"/>
      <c r="C71" s="1108" t="s">
        <v>137</v>
      </c>
      <c r="D71" s="1109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110" t="s">
        <v>10</v>
      </c>
      <c r="C73" s="1111"/>
      <c r="D73" s="1112"/>
      <c r="E73" s="1088" t="s">
        <v>182</v>
      </c>
      <c r="F73" s="1089"/>
      <c r="G73" s="1089"/>
      <c r="H73" s="1090"/>
      <c r="I73" s="1091" t="s">
        <v>183</v>
      </c>
      <c r="J73" s="1092"/>
    </row>
    <row r="74" spans="2:10" ht="14.25" customHeight="1">
      <c r="B74" s="1113"/>
      <c r="C74" s="1114"/>
      <c r="D74" s="1115"/>
      <c r="E74" s="1093" t="s">
        <v>40</v>
      </c>
      <c r="F74" s="1095" t="s">
        <v>155</v>
      </c>
      <c r="G74" s="1096"/>
      <c r="H74" s="1097"/>
      <c r="I74" s="1098" t="s">
        <v>40</v>
      </c>
      <c r="J74" s="1100" t="s">
        <v>79</v>
      </c>
    </row>
    <row r="75" spans="2:10" ht="24">
      <c r="B75" s="1116"/>
      <c r="C75" s="1117"/>
      <c r="D75" s="1118"/>
      <c r="E75" s="1094"/>
      <c r="F75" s="322" t="s">
        <v>128</v>
      </c>
      <c r="G75" s="322" t="s">
        <v>129</v>
      </c>
      <c r="H75" s="322" t="s">
        <v>130</v>
      </c>
      <c r="I75" s="1099"/>
      <c r="J75" s="1101"/>
    </row>
    <row r="76" spans="2:10" ht="36" customHeight="1">
      <c r="B76" s="1102" t="s">
        <v>156</v>
      </c>
      <c r="C76" s="1103"/>
      <c r="D76" s="1104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105" t="s">
        <v>158</v>
      </c>
      <c r="C77" s="1108" t="s">
        <v>131</v>
      </c>
      <c r="D77" s="1109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106"/>
      <c r="C78" s="1108" t="s">
        <v>132</v>
      </c>
      <c r="D78" s="1109"/>
      <c r="E78" s="504">
        <v>3363</v>
      </c>
      <c r="F78" s="505">
        <v>3363</v>
      </c>
      <c r="G78" s="505">
        <v>1374</v>
      </c>
      <c r="H78" s="507" t="s">
        <v>133</v>
      </c>
      <c r="I78" s="505">
        <v>78</v>
      </c>
      <c r="J78" s="506">
        <v>27</v>
      </c>
    </row>
    <row r="79" spans="2:10">
      <c r="B79" s="1106"/>
      <c r="C79" s="1105" t="s">
        <v>158</v>
      </c>
      <c r="D79" s="337" t="s">
        <v>134</v>
      </c>
      <c r="E79" s="504">
        <v>3024</v>
      </c>
      <c r="F79" s="505">
        <v>3024</v>
      </c>
      <c r="G79" s="505">
        <v>1049</v>
      </c>
      <c r="H79" s="507" t="s">
        <v>133</v>
      </c>
      <c r="I79" s="505">
        <v>76</v>
      </c>
      <c r="J79" s="506">
        <v>25</v>
      </c>
    </row>
    <row r="80" spans="2:10" ht="22.5">
      <c r="B80" s="1106"/>
      <c r="C80" s="1106"/>
      <c r="D80" s="337" t="s">
        <v>135</v>
      </c>
      <c r="E80" s="504">
        <v>0</v>
      </c>
      <c r="F80" s="505">
        <v>0</v>
      </c>
      <c r="G80" s="505">
        <v>0</v>
      </c>
      <c r="H80" s="507" t="s">
        <v>133</v>
      </c>
      <c r="I80" s="505">
        <v>0</v>
      </c>
      <c r="J80" s="506">
        <v>0</v>
      </c>
    </row>
    <row r="81" spans="2:16" ht="22.5">
      <c r="B81" s="1106"/>
      <c r="C81" s="1107"/>
      <c r="D81" s="337" t="s">
        <v>136</v>
      </c>
      <c r="E81" s="504">
        <v>339</v>
      </c>
      <c r="F81" s="505">
        <v>339</v>
      </c>
      <c r="G81" s="505">
        <v>325</v>
      </c>
      <c r="H81" s="507" t="s">
        <v>133</v>
      </c>
      <c r="I81" s="505">
        <v>2</v>
      </c>
      <c r="J81" s="506">
        <v>2</v>
      </c>
    </row>
    <row r="82" spans="2:16" ht="24" customHeight="1">
      <c r="B82" s="1107"/>
      <c r="C82" s="1108" t="s">
        <v>137</v>
      </c>
      <c r="D82" s="1109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110" t="s">
        <v>10</v>
      </c>
      <c r="C84" s="1111"/>
      <c r="D84" s="1112"/>
      <c r="E84" s="1088" t="s">
        <v>186</v>
      </c>
      <c r="F84" s="1089"/>
      <c r="G84" s="1089"/>
      <c r="H84" s="1090"/>
      <c r="I84" s="1091" t="s">
        <v>187</v>
      </c>
      <c r="J84" s="1092"/>
    </row>
    <row r="85" spans="2:16" ht="14.25" customHeight="1">
      <c r="B85" s="1113"/>
      <c r="C85" s="1114"/>
      <c r="D85" s="1115"/>
      <c r="E85" s="1093" t="s">
        <v>40</v>
      </c>
      <c r="F85" s="1095" t="s">
        <v>155</v>
      </c>
      <c r="G85" s="1096"/>
      <c r="H85" s="1097"/>
      <c r="I85" s="1098" t="s">
        <v>40</v>
      </c>
      <c r="J85" s="1100" t="s">
        <v>79</v>
      </c>
    </row>
    <row r="86" spans="2:16" ht="24">
      <c r="B86" s="1116"/>
      <c r="C86" s="1117"/>
      <c r="D86" s="1118"/>
      <c r="E86" s="1094"/>
      <c r="F86" s="322" t="s">
        <v>128</v>
      </c>
      <c r="G86" s="322" t="s">
        <v>129</v>
      </c>
      <c r="H86" s="322" t="s">
        <v>130</v>
      </c>
      <c r="I86" s="1099"/>
      <c r="J86" s="1101"/>
    </row>
    <row r="87" spans="2:16" ht="33.6" customHeight="1">
      <c r="B87" s="1102" t="s">
        <v>156</v>
      </c>
      <c r="C87" s="1103"/>
      <c r="D87" s="1104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105" t="s">
        <v>158</v>
      </c>
      <c r="C88" s="1108" t="s">
        <v>131</v>
      </c>
      <c r="D88" s="1109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106"/>
      <c r="C89" s="1108" t="s">
        <v>132</v>
      </c>
      <c r="D89" s="1109"/>
      <c r="E89" s="504">
        <v>620</v>
      </c>
      <c r="F89" s="505">
        <v>620</v>
      </c>
      <c r="G89" s="505">
        <v>313</v>
      </c>
      <c r="H89" s="507" t="s">
        <v>133</v>
      </c>
      <c r="I89" s="505">
        <v>1</v>
      </c>
      <c r="J89" s="506">
        <v>1</v>
      </c>
    </row>
    <row r="90" spans="2:16">
      <c r="B90" s="1106"/>
      <c r="C90" s="1105" t="s">
        <v>158</v>
      </c>
      <c r="D90" s="337" t="s">
        <v>134</v>
      </c>
      <c r="E90" s="504">
        <v>552</v>
      </c>
      <c r="F90" s="505">
        <v>552</v>
      </c>
      <c r="G90" s="505">
        <v>245</v>
      </c>
      <c r="H90" s="507" t="s">
        <v>133</v>
      </c>
      <c r="I90" s="505">
        <v>1</v>
      </c>
      <c r="J90" s="506">
        <v>1</v>
      </c>
    </row>
    <row r="91" spans="2:16" ht="22.5">
      <c r="B91" s="1106"/>
      <c r="C91" s="1106"/>
      <c r="D91" s="337" t="s">
        <v>135</v>
      </c>
      <c r="E91" s="504">
        <v>0</v>
      </c>
      <c r="F91" s="505">
        <v>0</v>
      </c>
      <c r="G91" s="505">
        <v>0</v>
      </c>
      <c r="H91" s="507" t="s">
        <v>133</v>
      </c>
      <c r="I91" s="505">
        <v>0</v>
      </c>
      <c r="J91" s="506">
        <v>0</v>
      </c>
    </row>
    <row r="92" spans="2:16" ht="22.5">
      <c r="B92" s="1106"/>
      <c r="C92" s="1107"/>
      <c r="D92" s="337" t="s">
        <v>136</v>
      </c>
      <c r="E92" s="504">
        <v>68</v>
      </c>
      <c r="F92" s="505">
        <v>68</v>
      </c>
      <c r="G92" s="505">
        <v>68</v>
      </c>
      <c r="H92" s="507" t="s">
        <v>133</v>
      </c>
      <c r="I92" s="505">
        <v>0</v>
      </c>
      <c r="J92" s="506">
        <v>0</v>
      </c>
    </row>
    <row r="93" spans="2:16" ht="26.25" customHeight="1">
      <c r="B93" s="1107"/>
      <c r="C93" s="1108" t="s">
        <v>137</v>
      </c>
      <c r="D93" s="1109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110" t="s">
        <v>10</v>
      </c>
      <c r="C95" s="1111"/>
      <c r="D95" s="1112"/>
      <c r="E95" s="1088" t="s">
        <v>204</v>
      </c>
      <c r="F95" s="1089"/>
      <c r="G95" s="1089"/>
      <c r="H95" s="1090"/>
      <c r="I95" s="1091" t="s">
        <v>205</v>
      </c>
      <c r="J95" s="1092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113"/>
      <c r="C96" s="1114"/>
      <c r="D96" s="1115"/>
      <c r="E96" s="1093" t="s">
        <v>40</v>
      </c>
      <c r="F96" s="1095" t="s">
        <v>155</v>
      </c>
      <c r="G96" s="1096"/>
      <c r="H96" s="1097"/>
      <c r="I96" s="1098" t="s">
        <v>40</v>
      </c>
      <c r="J96" s="1100" t="s">
        <v>79</v>
      </c>
      <c r="K96" s="513"/>
      <c r="L96" s="513"/>
      <c r="M96" s="513"/>
      <c r="N96" s="513"/>
      <c r="O96" s="513"/>
      <c r="P96" s="513"/>
    </row>
    <row r="97" spans="2:16" s="545" customFormat="1" ht="24">
      <c r="B97" s="1116"/>
      <c r="C97" s="1117"/>
      <c r="D97" s="1118"/>
      <c r="E97" s="1094"/>
      <c r="F97" s="322" t="s">
        <v>128</v>
      </c>
      <c r="G97" s="322" t="s">
        <v>129</v>
      </c>
      <c r="H97" s="322" t="s">
        <v>130</v>
      </c>
      <c r="I97" s="1099"/>
      <c r="J97" s="1101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102" t="s">
        <v>156</v>
      </c>
      <c r="C98" s="1103"/>
      <c r="D98" s="1104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105" t="s">
        <v>158</v>
      </c>
      <c r="C99" s="1108" t="s">
        <v>131</v>
      </c>
      <c r="D99" s="1109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106"/>
      <c r="C100" s="1108" t="s">
        <v>132</v>
      </c>
      <c r="D100" s="1109"/>
      <c r="E100" s="504">
        <v>1396</v>
      </c>
      <c r="F100" s="505">
        <v>1396</v>
      </c>
      <c r="G100" s="505">
        <v>756</v>
      </c>
      <c r="H100" s="507" t="s">
        <v>133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106"/>
      <c r="C101" s="1105" t="s">
        <v>158</v>
      </c>
      <c r="D101" s="337" t="s">
        <v>134</v>
      </c>
      <c r="E101" s="504">
        <v>1151</v>
      </c>
      <c r="F101" s="505">
        <v>1151</v>
      </c>
      <c r="G101" s="505">
        <v>516</v>
      </c>
      <c r="H101" s="507" t="s">
        <v>133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106"/>
      <c r="C102" s="1106"/>
      <c r="D102" s="337" t="s">
        <v>135</v>
      </c>
      <c r="E102" s="504">
        <v>1</v>
      </c>
      <c r="F102" s="505">
        <v>1</v>
      </c>
      <c r="G102" s="505">
        <v>0</v>
      </c>
      <c r="H102" s="507" t="s">
        <v>133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106"/>
      <c r="C103" s="1107"/>
      <c r="D103" s="337" t="s">
        <v>136</v>
      </c>
      <c r="E103" s="504">
        <v>244</v>
      </c>
      <c r="F103" s="505">
        <v>244</v>
      </c>
      <c r="G103" s="505">
        <v>240</v>
      </c>
      <c r="H103" s="507" t="s">
        <v>133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107"/>
      <c r="C104" s="1108" t="s">
        <v>137</v>
      </c>
      <c r="D104" s="1109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110" t="s">
        <v>10</v>
      </c>
      <c r="C106" s="1111"/>
      <c r="D106" s="1112"/>
      <c r="E106" s="1088" t="s">
        <v>215</v>
      </c>
      <c r="F106" s="1089"/>
      <c r="G106" s="1089"/>
      <c r="H106" s="1090"/>
      <c r="I106" s="1091" t="s">
        <v>216</v>
      </c>
      <c r="J106" s="1092"/>
      <c r="K106" s="512"/>
      <c r="L106" s="512"/>
      <c r="M106" s="512"/>
      <c r="N106" s="512"/>
      <c r="O106" s="512"/>
    </row>
    <row r="107" spans="2:16" ht="24.75" customHeight="1">
      <c r="B107" s="1113"/>
      <c r="C107" s="1114"/>
      <c r="D107" s="1115"/>
      <c r="E107" s="1093" t="s">
        <v>40</v>
      </c>
      <c r="F107" s="1095" t="s">
        <v>211</v>
      </c>
      <c r="G107" s="1096"/>
      <c r="H107" s="1097"/>
      <c r="I107" s="1098" t="s">
        <v>40</v>
      </c>
      <c r="J107" s="1100" t="s">
        <v>79</v>
      </c>
      <c r="K107" s="508"/>
      <c r="L107" s="508"/>
      <c r="M107" s="508"/>
      <c r="N107" s="508"/>
      <c r="O107" s="508"/>
    </row>
    <row r="108" spans="2:16" ht="24">
      <c r="B108" s="1116"/>
      <c r="C108" s="1117"/>
      <c r="D108" s="1118"/>
      <c r="E108" s="1094"/>
      <c r="F108" s="322" t="s">
        <v>128</v>
      </c>
      <c r="G108" s="322" t="s">
        <v>129</v>
      </c>
      <c r="H108" s="322" t="s">
        <v>130</v>
      </c>
      <c r="I108" s="1099"/>
      <c r="J108" s="1101"/>
      <c r="K108" s="509"/>
      <c r="L108" s="509"/>
      <c r="M108" s="509"/>
      <c r="N108" s="508"/>
      <c r="O108" s="509"/>
    </row>
    <row r="109" spans="2:16" ht="22.5" customHeight="1">
      <c r="B109" s="1102" t="s">
        <v>217</v>
      </c>
      <c r="C109" s="1103"/>
      <c r="D109" s="1104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105" t="s">
        <v>214</v>
      </c>
      <c r="C110" s="1108" t="s">
        <v>131</v>
      </c>
      <c r="D110" s="1109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106"/>
      <c r="C111" s="1108" t="s">
        <v>212</v>
      </c>
      <c r="D111" s="1109"/>
      <c r="E111" s="504">
        <v>1197</v>
      </c>
      <c r="F111" s="505">
        <v>1196</v>
      </c>
      <c r="G111" s="505">
        <v>420</v>
      </c>
      <c r="H111" s="507" t="s">
        <v>133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106"/>
      <c r="C112" s="1105" t="s">
        <v>214</v>
      </c>
      <c r="D112" s="337" t="s">
        <v>134</v>
      </c>
      <c r="E112" s="504">
        <v>1107</v>
      </c>
      <c r="F112" s="505">
        <v>1106</v>
      </c>
      <c r="G112" s="505">
        <v>332</v>
      </c>
      <c r="H112" s="507" t="s">
        <v>133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106"/>
      <c r="C113" s="1106"/>
      <c r="D113" s="337" t="s">
        <v>135</v>
      </c>
      <c r="E113" s="504">
        <v>1</v>
      </c>
      <c r="F113" s="505">
        <v>1</v>
      </c>
      <c r="G113" s="505">
        <v>0</v>
      </c>
      <c r="H113" s="507" t="s">
        <v>133</v>
      </c>
      <c r="I113" s="505">
        <v>0</v>
      </c>
      <c r="J113" s="506">
        <v>0</v>
      </c>
    </row>
    <row r="114" spans="2:10" ht="22.5">
      <c r="B114" s="1106"/>
      <c r="C114" s="1107"/>
      <c r="D114" s="337" t="s">
        <v>136</v>
      </c>
      <c r="E114" s="504">
        <v>89</v>
      </c>
      <c r="F114" s="505">
        <v>89</v>
      </c>
      <c r="G114" s="505">
        <v>88</v>
      </c>
      <c r="H114" s="507" t="s">
        <v>133</v>
      </c>
      <c r="I114" s="505">
        <v>0</v>
      </c>
      <c r="J114" s="506">
        <v>0</v>
      </c>
    </row>
    <row r="115" spans="2:10" ht="24.75" customHeight="1">
      <c r="B115" s="1107"/>
      <c r="C115" s="1108" t="s">
        <v>213</v>
      </c>
      <c r="D115" s="1109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110" t="s">
        <v>10</v>
      </c>
      <c r="C117" s="1111"/>
      <c r="D117" s="1112"/>
      <c r="E117" s="1088" t="s">
        <v>231</v>
      </c>
      <c r="F117" s="1089"/>
      <c r="G117" s="1089"/>
      <c r="H117" s="1090"/>
      <c r="I117" s="1091" t="s">
        <v>232</v>
      </c>
      <c r="J117" s="1092"/>
    </row>
    <row r="118" spans="2:10" ht="14.25" customHeight="1">
      <c r="B118" s="1113"/>
      <c r="C118" s="1114"/>
      <c r="D118" s="1115"/>
      <c r="E118" s="1093" t="s">
        <v>40</v>
      </c>
      <c r="F118" s="1095" t="s">
        <v>155</v>
      </c>
      <c r="G118" s="1096"/>
      <c r="H118" s="1097"/>
      <c r="I118" s="1098" t="s">
        <v>40</v>
      </c>
      <c r="J118" s="1100" t="s">
        <v>79</v>
      </c>
    </row>
    <row r="119" spans="2:10" ht="24">
      <c r="B119" s="1116"/>
      <c r="C119" s="1117"/>
      <c r="D119" s="1118"/>
      <c r="E119" s="1094"/>
      <c r="F119" s="322" t="s">
        <v>128</v>
      </c>
      <c r="G119" s="322" t="s">
        <v>129</v>
      </c>
      <c r="H119" s="322" t="s">
        <v>130</v>
      </c>
      <c r="I119" s="1099"/>
      <c r="J119" s="1101"/>
    </row>
    <row r="120" spans="2:10" ht="30.75" customHeight="1">
      <c r="B120" s="1102" t="s">
        <v>156</v>
      </c>
      <c r="C120" s="1103"/>
      <c r="D120" s="1104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105" t="s">
        <v>158</v>
      </c>
      <c r="C121" s="1108" t="s">
        <v>131</v>
      </c>
      <c r="D121" s="1109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106"/>
      <c r="C122" s="1108" t="s">
        <v>132</v>
      </c>
      <c r="D122" s="1109"/>
      <c r="E122" s="691">
        <v>2129</v>
      </c>
      <c r="F122" s="692">
        <v>2112</v>
      </c>
      <c r="G122" s="689">
        <v>825</v>
      </c>
      <c r="H122" s="507" t="s">
        <v>133</v>
      </c>
      <c r="I122" s="688">
        <v>89</v>
      </c>
      <c r="J122" s="506">
        <v>23</v>
      </c>
    </row>
    <row r="123" spans="2:10">
      <c r="B123" s="1106"/>
      <c r="C123" s="1105" t="s">
        <v>158</v>
      </c>
      <c r="D123" s="337" t="s">
        <v>134</v>
      </c>
      <c r="E123" s="691">
        <v>1951</v>
      </c>
      <c r="F123" s="692">
        <v>1934</v>
      </c>
      <c r="G123" s="689">
        <v>660</v>
      </c>
      <c r="H123" s="507" t="s">
        <v>133</v>
      </c>
      <c r="I123" s="688">
        <v>88</v>
      </c>
      <c r="J123" s="506">
        <v>23</v>
      </c>
    </row>
    <row r="124" spans="2:10" ht="22.5">
      <c r="B124" s="1106"/>
      <c r="C124" s="1106"/>
      <c r="D124" s="337" t="s">
        <v>135</v>
      </c>
      <c r="E124" s="691">
        <v>2</v>
      </c>
      <c r="F124" s="692">
        <v>2</v>
      </c>
      <c r="G124" s="689">
        <v>0</v>
      </c>
      <c r="H124" s="507" t="s">
        <v>133</v>
      </c>
      <c r="I124" s="688">
        <v>0</v>
      </c>
      <c r="J124" s="506">
        <v>0</v>
      </c>
    </row>
    <row r="125" spans="2:10" ht="22.5">
      <c r="B125" s="1106"/>
      <c r="C125" s="1107"/>
      <c r="D125" s="337" t="s">
        <v>136</v>
      </c>
      <c r="E125" s="691">
        <v>176</v>
      </c>
      <c r="F125" s="692">
        <v>176</v>
      </c>
      <c r="G125" s="689">
        <v>165</v>
      </c>
      <c r="H125" s="507" t="s">
        <v>133</v>
      </c>
      <c r="I125" s="688">
        <v>1</v>
      </c>
      <c r="J125" s="506">
        <v>0</v>
      </c>
    </row>
    <row r="126" spans="2:10" ht="24.75" customHeight="1">
      <c r="B126" s="1107"/>
      <c r="C126" s="1108" t="s">
        <v>137</v>
      </c>
      <c r="D126" s="1109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110" t="s">
        <v>10</v>
      </c>
      <c r="C128" s="1111"/>
      <c r="D128" s="1112"/>
      <c r="E128" s="1088" t="s">
        <v>237</v>
      </c>
      <c r="F128" s="1089"/>
      <c r="G128" s="1089"/>
      <c r="H128" s="1090"/>
      <c r="I128" s="1091" t="s">
        <v>236</v>
      </c>
      <c r="J128" s="1092"/>
    </row>
    <row r="129" spans="2:10" s="545" customFormat="1" ht="14.25" customHeight="1">
      <c r="B129" s="1113"/>
      <c r="C129" s="1114"/>
      <c r="D129" s="1115"/>
      <c r="E129" s="1093" t="s">
        <v>40</v>
      </c>
      <c r="F129" s="1095" t="s">
        <v>155</v>
      </c>
      <c r="G129" s="1096"/>
      <c r="H129" s="1097"/>
      <c r="I129" s="1098" t="s">
        <v>40</v>
      </c>
      <c r="J129" s="1100" t="s">
        <v>79</v>
      </c>
    </row>
    <row r="130" spans="2:10" s="545" customFormat="1" ht="24">
      <c r="B130" s="1116"/>
      <c r="C130" s="1117"/>
      <c r="D130" s="1118"/>
      <c r="E130" s="1094"/>
      <c r="F130" s="322" t="s">
        <v>128</v>
      </c>
      <c r="G130" s="322" t="s">
        <v>129</v>
      </c>
      <c r="H130" s="322" t="s">
        <v>130</v>
      </c>
      <c r="I130" s="1099"/>
      <c r="J130" s="1101"/>
    </row>
    <row r="131" spans="2:10" s="545" customFormat="1" ht="30.75" customHeight="1">
      <c r="B131" s="1102" t="s">
        <v>156</v>
      </c>
      <c r="C131" s="1103"/>
      <c r="D131" s="1104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105" t="s">
        <v>158</v>
      </c>
      <c r="C132" s="1108" t="s">
        <v>131</v>
      </c>
      <c r="D132" s="1109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106"/>
      <c r="C133" s="1108" t="s">
        <v>132</v>
      </c>
      <c r="D133" s="1109"/>
      <c r="E133" s="691">
        <v>1257</v>
      </c>
      <c r="F133" s="692">
        <v>1239</v>
      </c>
      <c r="G133" s="689">
        <v>487</v>
      </c>
      <c r="H133" s="507" t="s">
        <v>133</v>
      </c>
      <c r="I133" s="688">
        <v>14</v>
      </c>
      <c r="J133" s="506">
        <v>1</v>
      </c>
    </row>
    <row r="134" spans="2:10" s="545" customFormat="1">
      <c r="B134" s="1106"/>
      <c r="C134" s="1105" t="s">
        <v>158</v>
      </c>
      <c r="D134" s="337" t="s">
        <v>134</v>
      </c>
      <c r="E134" s="691">
        <v>1188</v>
      </c>
      <c r="F134" s="692">
        <v>1171</v>
      </c>
      <c r="G134" s="689">
        <v>425</v>
      </c>
      <c r="H134" s="507" t="s">
        <v>133</v>
      </c>
      <c r="I134" s="688">
        <v>14</v>
      </c>
      <c r="J134" s="506">
        <v>1</v>
      </c>
    </row>
    <row r="135" spans="2:10" s="545" customFormat="1" ht="22.5">
      <c r="B135" s="1106"/>
      <c r="C135" s="1106"/>
      <c r="D135" s="337" t="s">
        <v>135</v>
      </c>
      <c r="E135" s="691">
        <v>1</v>
      </c>
      <c r="F135" s="692">
        <v>1</v>
      </c>
      <c r="G135" s="689">
        <v>0</v>
      </c>
      <c r="H135" s="507" t="s">
        <v>133</v>
      </c>
      <c r="I135" s="688">
        <v>0</v>
      </c>
      <c r="J135" s="506">
        <v>0</v>
      </c>
    </row>
    <row r="136" spans="2:10" s="545" customFormat="1" ht="22.5">
      <c r="B136" s="1106"/>
      <c r="C136" s="1107"/>
      <c r="D136" s="337" t="s">
        <v>136</v>
      </c>
      <c r="E136" s="691">
        <v>68</v>
      </c>
      <c r="F136" s="692">
        <v>67</v>
      </c>
      <c r="G136" s="689">
        <v>62</v>
      </c>
      <c r="H136" s="507" t="s">
        <v>133</v>
      </c>
      <c r="I136" s="688">
        <v>0</v>
      </c>
      <c r="J136" s="506">
        <v>0</v>
      </c>
    </row>
    <row r="137" spans="2:10" s="545" customFormat="1" ht="24.75" customHeight="1">
      <c r="B137" s="1107"/>
      <c r="C137" s="1108" t="s">
        <v>137</v>
      </c>
      <c r="D137" s="1109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110" t="s">
        <v>10</v>
      </c>
      <c r="C139" s="1111"/>
      <c r="D139" s="1112"/>
      <c r="E139" s="1088" t="s">
        <v>244</v>
      </c>
      <c r="F139" s="1089"/>
      <c r="G139" s="1089"/>
      <c r="H139" s="1090"/>
      <c r="I139" s="1091" t="s">
        <v>245</v>
      </c>
      <c r="J139" s="1092"/>
    </row>
    <row r="140" spans="2:10" s="545" customFormat="1" ht="24.75" customHeight="1">
      <c r="B140" s="1113"/>
      <c r="C140" s="1114"/>
      <c r="D140" s="1115"/>
      <c r="E140" s="1093" t="s">
        <v>40</v>
      </c>
      <c r="F140" s="1095" t="s">
        <v>155</v>
      </c>
      <c r="G140" s="1096"/>
      <c r="H140" s="1097"/>
      <c r="I140" s="1098" t="s">
        <v>40</v>
      </c>
      <c r="J140" s="1100" t="s">
        <v>79</v>
      </c>
    </row>
    <row r="141" spans="2:10" s="545" customFormat="1" ht="24.75" customHeight="1">
      <c r="B141" s="1116"/>
      <c r="C141" s="1117"/>
      <c r="D141" s="1118"/>
      <c r="E141" s="1094"/>
      <c r="F141" s="322" t="s">
        <v>128</v>
      </c>
      <c r="G141" s="322" t="s">
        <v>129</v>
      </c>
      <c r="H141" s="322" t="s">
        <v>130</v>
      </c>
      <c r="I141" s="1099"/>
      <c r="J141" s="1101"/>
    </row>
    <row r="142" spans="2:10" s="545" customFormat="1" ht="24.75" customHeight="1">
      <c r="B142" s="1102" t="s">
        <v>156</v>
      </c>
      <c r="C142" s="1103"/>
      <c r="D142" s="1104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105" t="s">
        <v>158</v>
      </c>
      <c r="C143" s="1108" t="s">
        <v>131</v>
      </c>
      <c r="D143" s="1109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106"/>
      <c r="C144" s="1108" t="s">
        <v>132</v>
      </c>
      <c r="D144" s="1109"/>
      <c r="E144" s="691">
        <v>2128</v>
      </c>
      <c r="F144" s="692">
        <v>2117</v>
      </c>
      <c r="G144" s="689">
        <v>847</v>
      </c>
      <c r="H144" s="507" t="s">
        <v>133</v>
      </c>
      <c r="I144" s="688">
        <v>168</v>
      </c>
      <c r="J144" s="506">
        <v>27</v>
      </c>
    </row>
    <row r="145" spans="2:10" s="545" customFormat="1" ht="24.75" customHeight="1">
      <c r="B145" s="1106"/>
      <c r="C145" s="1105" t="s">
        <v>158</v>
      </c>
      <c r="D145" s="337" t="s">
        <v>134</v>
      </c>
      <c r="E145" s="691">
        <v>1977</v>
      </c>
      <c r="F145" s="692">
        <v>1966</v>
      </c>
      <c r="G145" s="689">
        <v>714</v>
      </c>
      <c r="H145" s="507" t="s">
        <v>133</v>
      </c>
      <c r="I145" s="688">
        <v>168</v>
      </c>
      <c r="J145" s="506">
        <v>27</v>
      </c>
    </row>
    <row r="146" spans="2:10" s="545" customFormat="1" ht="24.75" customHeight="1">
      <c r="B146" s="1106"/>
      <c r="C146" s="1106"/>
      <c r="D146" s="337" t="s">
        <v>135</v>
      </c>
      <c r="E146" s="691">
        <v>1</v>
      </c>
      <c r="F146" s="692">
        <v>1</v>
      </c>
      <c r="G146" s="689">
        <v>0</v>
      </c>
      <c r="H146" s="507" t="s">
        <v>133</v>
      </c>
      <c r="I146" s="688">
        <v>0</v>
      </c>
      <c r="J146" s="506">
        <v>0</v>
      </c>
    </row>
    <row r="147" spans="2:10" s="545" customFormat="1" ht="24.75" customHeight="1">
      <c r="B147" s="1106"/>
      <c r="C147" s="1107"/>
      <c r="D147" s="337" t="s">
        <v>136</v>
      </c>
      <c r="E147" s="691">
        <v>150</v>
      </c>
      <c r="F147" s="692">
        <v>150</v>
      </c>
      <c r="G147" s="689">
        <v>133</v>
      </c>
      <c r="H147" s="507" t="s">
        <v>133</v>
      </c>
      <c r="I147" s="688">
        <v>0</v>
      </c>
      <c r="J147" s="506">
        <v>0</v>
      </c>
    </row>
    <row r="148" spans="2:10" s="545" customFormat="1" ht="24.75" customHeight="1">
      <c r="B148" s="1107"/>
      <c r="C148" s="1108" t="s">
        <v>137</v>
      </c>
      <c r="D148" s="1109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110" t="s">
        <v>10</v>
      </c>
      <c r="C150" s="1111"/>
      <c r="D150" s="1112"/>
      <c r="E150" s="1088" t="s">
        <v>251</v>
      </c>
      <c r="F150" s="1089"/>
      <c r="G150" s="1089"/>
      <c r="H150" s="1090"/>
      <c r="I150" s="1091" t="s">
        <v>252</v>
      </c>
      <c r="J150" s="1092"/>
    </row>
    <row r="151" spans="2:10" s="545" customFormat="1" ht="24.75" customHeight="1">
      <c r="B151" s="1113"/>
      <c r="C151" s="1114"/>
      <c r="D151" s="1115"/>
      <c r="E151" s="1093" t="s">
        <v>40</v>
      </c>
      <c r="F151" s="1095" t="s">
        <v>155</v>
      </c>
      <c r="G151" s="1096"/>
      <c r="H151" s="1097"/>
      <c r="I151" s="1098" t="s">
        <v>40</v>
      </c>
      <c r="J151" s="1100" t="s">
        <v>79</v>
      </c>
    </row>
    <row r="152" spans="2:10" s="545" customFormat="1" ht="24.75" customHeight="1">
      <c r="B152" s="1116"/>
      <c r="C152" s="1117"/>
      <c r="D152" s="1118"/>
      <c r="E152" s="1094"/>
      <c r="F152" s="322" t="s">
        <v>128</v>
      </c>
      <c r="G152" s="322" t="s">
        <v>129</v>
      </c>
      <c r="H152" s="322" t="s">
        <v>130</v>
      </c>
      <c r="I152" s="1099"/>
      <c r="J152" s="1101"/>
    </row>
    <row r="153" spans="2:10" s="545" customFormat="1" ht="24.75" customHeight="1">
      <c r="B153" s="1102" t="s">
        <v>156</v>
      </c>
      <c r="C153" s="1103"/>
      <c r="D153" s="1104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105" t="s">
        <v>158</v>
      </c>
      <c r="C154" s="1108" t="s">
        <v>131</v>
      </c>
      <c r="D154" s="1109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106"/>
      <c r="C155" s="1108" t="s">
        <v>132</v>
      </c>
      <c r="D155" s="1109"/>
      <c r="E155" s="691">
        <v>560</v>
      </c>
      <c r="F155" s="692">
        <v>556</v>
      </c>
      <c r="G155" s="689">
        <v>236</v>
      </c>
      <c r="H155" s="507" t="s">
        <v>133</v>
      </c>
      <c r="I155" s="688">
        <v>4</v>
      </c>
      <c r="J155" s="506">
        <v>3</v>
      </c>
    </row>
    <row r="156" spans="2:10" s="545" customFormat="1" ht="24.75" customHeight="1">
      <c r="B156" s="1106"/>
      <c r="C156" s="1105" t="s">
        <v>158</v>
      </c>
      <c r="D156" s="337" t="s">
        <v>134</v>
      </c>
      <c r="E156" s="691">
        <v>487</v>
      </c>
      <c r="F156" s="692">
        <v>483</v>
      </c>
      <c r="G156" s="689">
        <v>168</v>
      </c>
      <c r="H156" s="507" t="s">
        <v>133</v>
      </c>
      <c r="I156" s="688">
        <v>4</v>
      </c>
      <c r="J156" s="506">
        <v>3</v>
      </c>
    </row>
    <row r="157" spans="2:10" s="545" customFormat="1" ht="24.75" customHeight="1">
      <c r="B157" s="1106"/>
      <c r="C157" s="1106"/>
      <c r="D157" s="337" t="s">
        <v>135</v>
      </c>
      <c r="E157" s="691">
        <v>0</v>
      </c>
      <c r="F157" s="692">
        <v>0</v>
      </c>
      <c r="G157" s="689">
        <v>0</v>
      </c>
      <c r="H157" s="507" t="s">
        <v>133</v>
      </c>
      <c r="I157" s="688">
        <v>0</v>
      </c>
      <c r="J157" s="506">
        <v>0</v>
      </c>
    </row>
    <row r="158" spans="2:10" s="545" customFormat="1" ht="24.75" customHeight="1">
      <c r="B158" s="1106"/>
      <c r="C158" s="1107"/>
      <c r="D158" s="337" t="s">
        <v>136</v>
      </c>
      <c r="E158" s="691">
        <v>73</v>
      </c>
      <c r="F158" s="692">
        <v>73</v>
      </c>
      <c r="G158" s="689">
        <v>68</v>
      </c>
      <c r="H158" s="507" t="s">
        <v>133</v>
      </c>
      <c r="I158" s="688">
        <v>0</v>
      </c>
      <c r="J158" s="506">
        <v>0</v>
      </c>
    </row>
    <row r="159" spans="2:10" s="545" customFormat="1" ht="24.75" customHeight="1">
      <c r="B159" s="1107"/>
      <c r="C159" s="1108" t="s">
        <v>137</v>
      </c>
      <c r="D159" s="1109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>
      <c r="B160" s="545" t="s">
        <v>145</v>
      </c>
    </row>
  </sheetData>
  <mergeCells count="182"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18"/>
  <sheetViews>
    <sheetView topLeftCell="A100" zoomScaleNormal="100" workbookViewId="0">
      <selection activeCell="E124" sqref="E124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233</v>
      </c>
      <c r="C2" s="720"/>
      <c r="D2" s="721"/>
      <c r="E2" s="721"/>
      <c r="F2" s="721"/>
    </row>
    <row r="3" spans="2:7" ht="15.75">
      <c r="B3" s="719" t="s">
        <v>257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33" t="s">
        <v>10</v>
      </c>
      <c r="C5" s="1135" t="s">
        <v>138</v>
      </c>
      <c r="D5" s="1136"/>
      <c r="E5" s="1131" t="s">
        <v>161</v>
      </c>
      <c r="F5" s="1132"/>
    </row>
    <row r="6" spans="2:7" ht="18.75" customHeight="1" thickBot="1">
      <c r="B6" s="1134"/>
      <c r="C6" s="353" t="s">
        <v>40</v>
      </c>
      <c r="D6" s="322" t="s">
        <v>119</v>
      </c>
      <c r="E6" s="322" t="s">
        <v>40</v>
      </c>
      <c r="F6" s="330" t="s">
        <v>119</v>
      </c>
    </row>
    <row r="7" spans="2:7" ht="22.5">
      <c r="B7" s="350" t="s">
        <v>163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148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149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150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110" t="s">
        <v>10</v>
      </c>
      <c r="C13" s="1135" t="s">
        <v>138</v>
      </c>
      <c r="D13" s="1137"/>
      <c r="E13" s="1131" t="s">
        <v>161</v>
      </c>
      <c r="F13" s="1138"/>
    </row>
    <row r="14" spans="2:7" ht="18" customHeight="1" thickBot="1">
      <c r="B14" s="1113"/>
      <c r="C14" s="353" t="s">
        <v>40</v>
      </c>
      <c r="D14" s="322" t="s">
        <v>119</v>
      </c>
      <c r="E14" s="322" t="s">
        <v>40</v>
      </c>
      <c r="F14" s="330" t="s">
        <v>119</v>
      </c>
    </row>
    <row r="15" spans="2:7" ht="22.5">
      <c r="B15" s="351" t="s">
        <v>164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151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152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153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33" t="s">
        <v>10</v>
      </c>
      <c r="C21" s="1135" t="s">
        <v>138</v>
      </c>
      <c r="D21" s="1136"/>
      <c r="E21" s="1131" t="s">
        <v>161</v>
      </c>
      <c r="F21" s="1132"/>
    </row>
    <row r="22" spans="2:6" ht="15" thickBot="1">
      <c r="B22" s="1134"/>
      <c r="C22" s="353" t="s">
        <v>40</v>
      </c>
      <c r="D22" s="322" t="s">
        <v>119</v>
      </c>
      <c r="E22" s="322" t="s">
        <v>40</v>
      </c>
      <c r="F22" s="330" t="s">
        <v>119</v>
      </c>
    </row>
    <row r="23" spans="2:6" ht="22.5">
      <c r="B23" s="350" t="s">
        <v>165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148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166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149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150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33" t="s">
        <v>10</v>
      </c>
      <c r="C29" s="1135" t="s">
        <v>138</v>
      </c>
      <c r="D29" s="1136"/>
      <c r="E29" s="1131" t="s">
        <v>161</v>
      </c>
      <c r="F29" s="1132"/>
    </row>
    <row r="30" spans="2:6" ht="15" thickBot="1">
      <c r="B30" s="1134"/>
      <c r="C30" s="353" t="s">
        <v>40</v>
      </c>
      <c r="D30" s="322" t="s">
        <v>119</v>
      </c>
      <c r="E30" s="322" t="s">
        <v>40</v>
      </c>
      <c r="F30" s="330" t="s">
        <v>119</v>
      </c>
    </row>
    <row r="31" spans="2:6" ht="22.5">
      <c r="B31" s="350" t="s">
        <v>171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151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166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172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153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33" t="s">
        <v>10</v>
      </c>
      <c r="C37" s="1135" t="s">
        <v>138</v>
      </c>
      <c r="D37" s="1136"/>
      <c r="E37" s="1131" t="s">
        <v>161</v>
      </c>
      <c r="F37" s="1132"/>
    </row>
    <row r="38" spans="2:6" ht="15" thickBot="1">
      <c r="B38" s="1134"/>
      <c r="C38" s="353" t="s">
        <v>40</v>
      </c>
      <c r="D38" s="322" t="s">
        <v>119</v>
      </c>
      <c r="E38" s="322" t="s">
        <v>40</v>
      </c>
      <c r="F38" s="330" t="s">
        <v>119</v>
      </c>
    </row>
    <row r="39" spans="2:6" ht="22.5">
      <c r="B39" s="350" t="s">
        <v>176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148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166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149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150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33" t="s">
        <v>10</v>
      </c>
      <c r="C45" s="1135" t="s">
        <v>138</v>
      </c>
      <c r="D45" s="1136"/>
      <c r="E45" s="1131" t="s">
        <v>161</v>
      </c>
      <c r="F45" s="1132"/>
    </row>
    <row r="46" spans="2:6" ht="15" thickBot="1">
      <c r="B46" s="1134"/>
      <c r="C46" s="353" t="s">
        <v>40</v>
      </c>
      <c r="D46" s="322" t="s">
        <v>119</v>
      </c>
      <c r="E46" s="322" t="s">
        <v>40</v>
      </c>
      <c r="F46" s="330" t="s">
        <v>119</v>
      </c>
    </row>
    <row r="47" spans="2:6" ht="22.5">
      <c r="B47" s="350" t="s">
        <v>179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151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166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172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153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33" t="s">
        <v>10</v>
      </c>
      <c r="C53" s="1135" t="s">
        <v>138</v>
      </c>
      <c r="D53" s="1136"/>
      <c r="E53" s="1131" t="s">
        <v>161</v>
      </c>
      <c r="F53" s="1132"/>
    </row>
    <row r="54" spans="2:6" ht="15" thickBot="1">
      <c r="B54" s="1134"/>
      <c r="C54" s="353" t="s">
        <v>40</v>
      </c>
      <c r="D54" s="525" t="s">
        <v>119</v>
      </c>
      <c r="E54" s="525" t="s">
        <v>40</v>
      </c>
      <c r="F54" s="526" t="s">
        <v>119</v>
      </c>
    </row>
    <row r="55" spans="2:6" ht="22.5">
      <c r="B55" s="350" t="s">
        <v>184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148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166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149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150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33" t="s">
        <v>10</v>
      </c>
      <c r="C61" s="1135" t="s">
        <v>138</v>
      </c>
      <c r="D61" s="1136"/>
      <c r="E61" s="1131" t="s">
        <v>161</v>
      </c>
      <c r="F61" s="1132"/>
    </row>
    <row r="62" spans="2:6" ht="15" thickBot="1">
      <c r="B62" s="1134"/>
      <c r="C62" s="353" t="s">
        <v>40</v>
      </c>
      <c r="D62" s="525" t="s">
        <v>119</v>
      </c>
      <c r="E62" s="525" t="s">
        <v>40</v>
      </c>
      <c r="F62" s="526" t="s">
        <v>119</v>
      </c>
    </row>
    <row r="63" spans="2:6" ht="22.5">
      <c r="B63" s="350" t="s">
        <v>188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151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166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172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153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33" t="s">
        <v>10</v>
      </c>
      <c r="C69" s="1135" t="s">
        <v>138</v>
      </c>
      <c r="D69" s="1136"/>
      <c r="E69" s="1131" t="s">
        <v>161</v>
      </c>
      <c r="F69" s="1132"/>
    </row>
    <row r="70" spans="2:6" s="545" customFormat="1" ht="15" thickBot="1">
      <c r="B70" s="1134"/>
      <c r="C70" s="353" t="s">
        <v>40</v>
      </c>
      <c r="D70" s="525" t="s">
        <v>119</v>
      </c>
      <c r="E70" s="525" t="s">
        <v>40</v>
      </c>
      <c r="F70" s="526" t="s">
        <v>119</v>
      </c>
    </row>
    <row r="71" spans="2:6" s="545" customFormat="1" ht="22.5">
      <c r="B71" s="350" t="s">
        <v>206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148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166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149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150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33" t="s">
        <v>10</v>
      </c>
      <c r="C77" s="1135" t="s">
        <v>138</v>
      </c>
      <c r="D77" s="1136"/>
      <c r="E77" s="1131" t="s">
        <v>161</v>
      </c>
      <c r="F77" s="1132"/>
    </row>
    <row r="78" spans="2:6" ht="15" thickBot="1">
      <c r="B78" s="1134"/>
      <c r="C78" s="353" t="s">
        <v>40</v>
      </c>
      <c r="D78" s="525" t="s">
        <v>119</v>
      </c>
      <c r="E78" s="525" t="s">
        <v>40</v>
      </c>
      <c r="F78" s="526" t="s">
        <v>119</v>
      </c>
    </row>
    <row r="79" spans="2:6" ht="22.5">
      <c r="B79" s="350" t="s">
        <v>223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221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218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220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219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33" t="s">
        <v>10</v>
      </c>
      <c r="C86" s="1135" t="s">
        <v>138</v>
      </c>
      <c r="D86" s="1136"/>
      <c r="E86" s="1131" t="s">
        <v>161</v>
      </c>
      <c r="F86" s="1132"/>
    </row>
    <row r="87" spans="2:6" ht="15" thickBot="1">
      <c r="B87" s="1134"/>
      <c r="C87" s="353" t="s">
        <v>40</v>
      </c>
      <c r="D87" s="525" t="s">
        <v>119</v>
      </c>
      <c r="E87" s="525" t="s">
        <v>40</v>
      </c>
      <c r="F87" s="526" t="s">
        <v>119</v>
      </c>
    </row>
    <row r="88" spans="2:6" ht="22.5">
      <c r="B88" s="350" t="s">
        <v>230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148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166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149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150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33" t="s">
        <v>10</v>
      </c>
      <c r="C94" s="1135" t="s">
        <v>138</v>
      </c>
      <c r="D94" s="1136"/>
      <c r="E94" s="1131" t="s">
        <v>161</v>
      </c>
      <c r="F94" s="1132"/>
    </row>
    <row r="95" spans="2:6" s="545" customFormat="1" ht="15" thickBot="1">
      <c r="B95" s="1134"/>
      <c r="C95" s="353" t="s">
        <v>40</v>
      </c>
      <c r="D95" s="525" t="s">
        <v>119</v>
      </c>
      <c r="E95" s="525" t="s">
        <v>40</v>
      </c>
      <c r="F95" s="526" t="s">
        <v>119</v>
      </c>
    </row>
    <row r="96" spans="2:6" s="545" customFormat="1" ht="22.5">
      <c r="B96" s="350" t="s">
        <v>238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151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166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172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239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33" t="s">
        <v>10</v>
      </c>
      <c r="C102" s="1135" t="s">
        <v>138</v>
      </c>
      <c r="D102" s="1136"/>
      <c r="E102" s="1131" t="s">
        <v>161</v>
      </c>
      <c r="F102" s="1132"/>
    </row>
    <row r="103" spans="2:6" ht="15" thickBot="1">
      <c r="B103" s="1134"/>
      <c r="C103" s="353" t="s">
        <v>40</v>
      </c>
      <c r="D103" s="525" t="s">
        <v>119</v>
      </c>
      <c r="E103" s="525" t="s">
        <v>40</v>
      </c>
      <c r="F103" s="526" t="s">
        <v>119</v>
      </c>
    </row>
    <row r="104" spans="2:6" ht="22.5">
      <c r="B104" s="350" t="s">
        <v>246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148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166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149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150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33" t="s">
        <v>10</v>
      </c>
      <c r="C110" s="1135" t="s">
        <v>138</v>
      </c>
      <c r="D110" s="1136"/>
      <c r="E110" s="1131" t="s">
        <v>161</v>
      </c>
      <c r="F110" s="1132"/>
    </row>
    <row r="111" spans="2:6" s="545" customFormat="1" ht="15" thickBot="1">
      <c r="B111" s="1134"/>
      <c r="C111" s="353" t="s">
        <v>40</v>
      </c>
      <c r="D111" s="525" t="s">
        <v>119</v>
      </c>
      <c r="E111" s="525" t="s">
        <v>40</v>
      </c>
      <c r="F111" s="526" t="s">
        <v>119</v>
      </c>
    </row>
    <row r="112" spans="2:6" s="545" customFormat="1" ht="22.5">
      <c r="B112" s="350" t="s">
        <v>253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2:6" s="545" customFormat="1" ht="22.5">
      <c r="B113" s="342" t="s">
        <v>151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2:6" s="545" customFormat="1">
      <c r="B114" s="342" t="s">
        <v>166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2:6" s="545" customFormat="1" ht="22.5">
      <c r="B115" s="342" t="s">
        <v>172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2:6" s="545" customFormat="1" ht="23.25" thickBot="1">
      <c r="B116" s="343" t="s">
        <v>239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2:6" s="545" customFormat="1"/>
    <row r="118" spans="2:6">
      <c r="B118" s="545" t="s">
        <v>145</v>
      </c>
    </row>
  </sheetData>
  <mergeCells count="42">
    <mergeCell ref="B110:B111"/>
    <mergeCell ref="C110:D110"/>
    <mergeCell ref="E110:F110"/>
    <mergeCell ref="B86:B87"/>
    <mergeCell ref="C86:D86"/>
    <mergeCell ref="E86:F86"/>
    <mergeCell ref="B102:B103"/>
    <mergeCell ref="C102:D102"/>
    <mergeCell ref="E102:F102"/>
    <mergeCell ref="B94:B95"/>
    <mergeCell ref="C94:D94"/>
    <mergeCell ref="E94:F94"/>
    <mergeCell ref="B77:B78"/>
    <mergeCell ref="C77:D77"/>
    <mergeCell ref="E77:F77"/>
    <mergeCell ref="C21:D21"/>
    <mergeCell ref="E21:F21"/>
    <mergeCell ref="B37:B38"/>
    <mergeCell ref="C37:D37"/>
    <mergeCell ref="E37:F37"/>
    <mergeCell ref="B29:B30"/>
    <mergeCell ref="C29:D29"/>
    <mergeCell ref="B21:B22"/>
    <mergeCell ref="B53:B54"/>
    <mergeCell ref="C53:D53"/>
    <mergeCell ref="E53:F53"/>
    <mergeCell ref="B69:B70"/>
    <mergeCell ref="C69:D69"/>
    <mergeCell ref="B5:B6"/>
    <mergeCell ref="C5:D5"/>
    <mergeCell ref="E5:F5"/>
    <mergeCell ref="B13:B14"/>
    <mergeCell ref="C13:D13"/>
    <mergeCell ref="E13:F13"/>
    <mergeCell ref="E69:F69"/>
    <mergeCell ref="B61:B62"/>
    <mergeCell ref="C61:D61"/>
    <mergeCell ref="E61:F61"/>
    <mergeCell ref="E29:F29"/>
    <mergeCell ref="B45:B46"/>
    <mergeCell ref="C45:D45"/>
    <mergeCell ref="E45:F45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topLeftCell="A10"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39" t="s">
        <v>243</v>
      </c>
      <c r="C1" s="1139"/>
      <c r="D1" s="1139"/>
      <c r="E1" s="1139"/>
      <c r="F1" s="1139"/>
      <c r="G1" s="1139"/>
      <c r="H1" s="1139"/>
      <c r="I1" s="1139"/>
      <c r="J1" s="1139"/>
      <c r="K1" s="1139"/>
      <c r="L1" s="1139"/>
      <c r="M1" s="1139"/>
      <c r="N1" s="1139"/>
      <c r="O1" s="1139"/>
      <c r="P1" s="1139"/>
      <c r="Q1" s="1139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41"/>
      <c r="C3" s="1142" t="s">
        <v>0</v>
      </c>
      <c r="D3" s="1142"/>
      <c r="E3" s="1142"/>
      <c r="F3" s="1142" t="s">
        <v>45</v>
      </c>
      <c r="G3" s="1142"/>
      <c r="H3" s="1142" t="s">
        <v>2</v>
      </c>
      <c r="I3" s="1142"/>
      <c r="J3" s="1142"/>
      <c r="K3" s="1142" t="s">
        <v>45</v>
      </c>
      <c r="L3" s="1142"/>
      <c r="M3" s="1142" t="s">
        <v>3</v>
      </c>
      <c r="N3" s="1142"/>
      <c r="O3" s="1142"/>
      <c r="P3" s="1142" t="s">
        <v>45</v>
      </c>
      <c r="Q3" s="1142"/>
      <c r="R3" s="1140"/>
    </row>
    <row r="4" spans="2:18" ht="49.5" customHeight="1">
      <c r="B4" s="1141"/>
      <c r="C4" s="62" t="s">
        <v>40</v>
      </c>
      <c r="D4" s="62" t="s">
        <v>41</v>
      </c>
      <c r="E4" s="62" t="s">
        <v>42</v>
      </c>
      <c r="F4" s="62" t="s">
        <v>7</v>
      </c>
      <c r="G4" s="62" t="s">
        <v>46</v>
      </c>
      <c r="H4" s="62" t="s">
        <v>40</v>
      </c>
      <c r="I4" s="62" t="s">
        <v>41</v>
      </c>
      <c r="J4" s="62" t="s">
        <v>42</v>
      </c>
      <c r="K4" s="62" t="s">
        <v>7</v>
      </c>
      <c r="L4" s="62" t="s">
        <v>46</v>
      </c>
      <c r="M4" s="62" t="s">
        <v>40</v>
      </c>
      <c r="N4" s="62" t="s">
        <v>41</v>
      </c>
      <c r="O4" s="62" t="s">
        <v>42</v>
      </c>
      <c r="P4" s="62" t="s">
        <v>7</v>
      </c>
      <c r="Q4" s="62" t="s">
        <v>46</v>
      </c>
      <c r="R4" s="1140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15.75">
      <c r="M22" s="732"/>
      <c r="N22" s="732"/>
      <c r="O22" s="732"/>
      <c r="P22" s="592"/>
    </row>
    <row r="23" spans="1:18" ht="15.75">
      <c r="B23" s="21" t="s">
        <v>99</v>
      </c>
      <c r="N23" s="391"/>
    </row>
    <row r="24" spans="1:18">
      <c r="F24" s="734"/>
      <c r="J24" s="732"/>
    </row>
    <row r="25" spans="1:18">
      <c r="J25" s="391"/>
    </row>
    <row r="26" spans="1:18">
      <c r="A26" s="737"/>
      <c r="B26" s="738"/>
      <c r="C26" s="738"/>
      <c r="D26" s="738"/>
      <c r="E26" s="739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2"/>
  <sheetViews>
    <sheetView zoomScale="85" zoomScaleNormal="85" workbookViewId="0">
      <pane xSplit="2" ySplit="7" topLeftCell="R101" activePane="bottomRight" state="frozen"/>
      <selection pane="topRight" activeCell="C1" sqref="C1"/>
      <selection pane="bottomLeft" activeCell="A8" sqref="A8"/>
      <selection pane="bottomRight" activeCell="R118" sqref="R118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43" t="s">
        <v>262</v>
      </c>
      <c r="C2" s="1143"/>
      <c r="D2" s="1143"/>
      <c r="E2" s="1143"/>
      <c r="F2" s="1143"/>
      <c r="G2" s="1143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47"/>
      <c r="C4" s="1145" t="s">
        <v>105</v>
      </c>
      <c r="D4" s="1145"/>
      <c r="E4" s="1145"/>
      <c r="F4" s="1145"/>
      <c r="G4" s="1145"/>
      <c r="H4" s="1145"/>
      <c r="I4" s="1145"/>
      <c r="J4" s="1145"/>
      <c r="K4" s="1145"/>
      <c r="L4" s="1145"/>
      <c r="M4" s="1145" t="s">
        <v>108</v>
      </c>
      <c r="N4" s="1145"/>
      <c r="O4" s="1145"/>
      <c r="P4" s="1145"/>
      <c r="Q4" s="1145"/>
      <c r="R4" s="1145"/>
      <c r="S4" s="1145"/>
      <c r="T4" s="1145"/>
      <c r="U4" s="1145"/>
      <c r="V4" s="1146"/>
    </row>
    <row r="5" spans="2:22" s="16" customFormat="1" ht="14.25" customHeight="1">
      <c r="B5" s="1148"/>
      <c r="C5" s="1144" t="s">
        <v>103</v>
      </c>
      <c r="D5" s="1144"/>
      <c r="E5" s="1144"/>
      <c r="F5" s="1144" t="s">
        <v>1</v>
      </c>
      <c r="G5" s="1144"/>
      <c r="H5" s="1144" t="s">
        <v>104</v>
      </c>
      <c r="I5" s="1144"/>
      <c r="J5" s="1144"/>
      <c r="K5" s="1144" t="s">
        <v>1</v>
      </c>
      <c r="L5" s="1144"/>
      <c r="M5" s="1144" t="s">
        <v>107</v>
      </c>
      <c r="N5" s="1144"/>
      <c r="O5" s="1144"/>
      <c r="P5" s="1144"/>
      <c r="Q5" s="1144"/>
      <c r="R5" s="1144"/>
      <c r="S5" s="1144"/>
      <c r="T5" s="1144"/>
      <c r="U5" s="1144"/>
      <c r="V5" s="1150"/>
    </row>
    <row r="6" spans="2:22" s="16" customFormat="1" ht="27.75" customHeight="1">
      <c r="B6" s="1148"/>
      <c r="C6" s="1144"/>
      <c r="D6" s="1144"/>
      <c r="E6" s="1144"/>
      <c r="F6" s="1144"/>
      <c r="G6" s="1144"/>
      <c r="H6" s="1144"/>
      <c r="I6" s="1144"/>
      <c r="J6" s="1144"/>
      <c r="K6" s="1144"/>
      <c r="L6" s="1144"/>
      <c r="M6" s="1144" t="s">
        <v>47</v>
      </c>
      <c r="N6" s="1144"/>
      <c r="O6" s="1144"/>
      <c r="P6" s="1144" t="s">
        <v>1</v>
      </c>
      <c r="Q6" s="1144"/>
      <c r="R6" s="1144" t="s">
        <v>106</v>
      </c>
      <c r="S6" s="1144"/>
      <c r="T6" s="1144"/>
      <c r="U6" s="1144" t="s">
        <v>1</v>
      </c>
      <c r="V6" s="1150"/>
    </row>
    <row r="7" spans="2:22" s="16" customFormat="1" ht="43.5" customHeight="1" thickBot="1">
      <c r="B7" s="1149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834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3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747"/>
    </row>
    <row r="105" spans="2:22" s="545" customFormat="1" ht="15">
      <c r="B105" s="923">
        <v>43132</v>
      </c>
      <c r="C105" s="964">
        <v>134914</v>
      </c>
      <c r="D105" s="964">
        <v>8139</v>
      </c>
      <c r="E105" s="964">
        <v>126775</v>
      </c>
      <c r="F105" s="965">
        <v>6.032731962583572</v>
      </c>
      <c r="G105" s="964"/>
      <c r="H105" s="964">
        <v>69846</v>
      </c>
      <c r="I105" s="964">
        <v>3376</v>
      </c>
      <c r="J105" s="964">
        <v>66470</v>
      </c>
      <c r="K105" s="965">
        <v>4.8334908226670104</v>
      </c>
      <c r="L105" s="964"/>
      <c r="M105" s="964">
        <v>1126730</v>
      </c>
      <c r="N105" s="964">
        <v>68233</v>
      </c>
      <c r="O105" s="964">
        <v>1058497</v>
      </c>
      <c r="P105" s="969">
        <v>6.0558430147417752</v>
      </c>
      <c r="Q105" s="964"/>
      <c r="R105" s="964">
        <v>170273</v>
      </c>
      <c r="S105" s="964">
        <v>11096</v>
      </c>
      <c r="T105" s="964">
        <v>159177</v>
      </c>
      <c r="U105" s="965">
        <v>6.5165939403193693</v>
      </c>
      <c r="V105" s="966"/>
    </row>
    <row r="106" spans="2:22" s="545" customFormat="1" ht="15">
      <c r="B106" s="295">
        <v>43160</v>
      </c>
      <c r="C106" s="606">
        <v>137340</v>
      </c>
      <c r="D106" s="967">
        <v>8381</v>
      </c>
      <c r="E106" s="606">
        <v>128959</v>
      </c>
      <c r="F106" s="965">
        <v>6.1023736711810104</v>
      </c>
      <c r="G106" s="606"/>
      <c r="H106" s="606">
        <v>83336</v>
      </c>
      <c r="I106" s="606">
        <v>3744</v>
      </c>
      <c r="J106" s="606">
        <v>79592</v>
      </c>
      <c r="K106" s="965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9">
        <v>6.1323393552510268</v>
      </c>
      <c r="Q106" s="606"/>
      <c r="R106" s="606">
        <v>162557</v>
      </c>
      <c r="S106" s="606">
        <v>10843</v>
      </c>
      <c r="T106" s="606">
        <v>151714</v>
      </c>
      <c r="U106" s="965">
        <v>6.6702756571541055</v>
      </c>
      <c r="V106" s="613"/>
    </row>
    <row r="107" spans="2:22" s="545" customFormat="1" ht="15">
      <c r="B107" s="295">
        <v>43191</v>
      </c>
      <c r="C107" s="967">
        <v>126036</v>
      </c>
      <c r="D107" s="967">
        <v>8160</v>
      </c>
      <c r="E107" s="967">
        <v>117876</v>
      </c>
      <c r="F107" s="965">
        <v>6.4743406645720274</v>
      </c>
      <c r="G107" s="967"/>
      <c r="H107" s="967">
        <v>88426</v>
      </c>
      <c r="I107" s="967">
        <v>4182</v>
      </c>
      <c r="J107" s="967">
        <v>84244</v>
      </c>
      <c r="K107" s="965">
        <v>4.7293782371700628</v>
      </c>
      <c r="L107" s="967"/>
      <c r="M107" s="967">
        <v>1042545</v>
      </c>
      <c r="N107" s="967">
        <v>64711</v>
      </c>
      <c r="O107" s="967">
        <v>977834</v>
      </c>
      <c r="P107" s="969">
        <v>6.2070222388482037</v>
      </c>
      <c r="Q107" s="967"/>
      <c r="R107" s="967">
        <v>154492</v>
      </c>
      <c r="S107" s="967">
        <v>10498</v>
      </c>
      <c r="T107" s="967">
        <v>143994</v>
      </c>
      <c r="U107" s="969">
        <v>6.7951738601351526</v>
      </c>
      <c r="V107" s="613"/>
    </row>
    <row r="108" spans="2:22" s="545" customFormat="1" ht="15">
      <c r="B108" s="431">
        <v>43221</v>
      </c>
      <c r="C108" s="1015">
        <v>120074</v>
      </c>
      <c r="D108" s="967">
        <v>7577</v>
      </c>
      <c r="E108" s="967">
        <v>112497</v>
      </c>
      <c r="F108" s="965">
        <v>6.3102753302130346</v>
      </c>
      <c r="G108" s="970"/>
      <c r="H108" s="970">
        <v>78588</v>
      </c>
      <c r="I108" s="967">
        <v>3886</v>
      </c>
      <c r="J108" s="1015">
        <v>74702</v>
      </c>
      <c r="K108" s="965">
        <v>4.944775283758335</v>
      </c>
      <c r="L108" s="773"/>
      <c r="M108" s="970">
        <v>1002153</v>
      </c>
      <c r="N108" s="967">
        <v>62721</v>
      </c>
      <c r="O108" s="970">
        <v>939432</v>
      </c>
      <c r="P108" s="969">
        <v>6.2586251799874866</v>
      </c>
      <c r="Q108" s="967"/>
      <c r="R108" s="967">
        <v>147742</v>
      </c>
      <c r="S108" s="970">
        <v>10093</v>
      </c>
      <c r="T108" s="967">
        <v>137649</v>
      </c>
      <c r="U108" s="1024">
        <v>6.8315035670290101</v>
      </c>
      <c r="V108" s="613"/>
    </row>
    <row r="109" spans="2:22" s="545" customFormat="1" ht="15">
      <c r="B109" s="431">
        <v>43252</v>
      </c>
      <c r="C109" s="1038">
        <v>120786</v>
      </c>
      <c r="D109" s="967">
        <v>7728</v>
      </c>
      <c r="E109" s="967">
        <f>(C109-D109)</f>
        <v>113058</v>
      </c>
      <c r="F109" s="965">
        <f>(D109/C109*100)</f>
        <v>6.3980924941632304</v>
      </c>
      <c r="G109" s="970"/>
      <c r="H109" s="970">
        <v>72577</v>
      </c>
      <c r="I109" s="967">
        <v>3747</v>
      </c>
      <c r="J109" s="967">
        <f>(H109-I109)</f>
        <v>68830</v>
      </c>
      <c r="K109" s="965">
        <f>(I109/H109*100)</f>
        <v>5.1627926202515946</v>
      </c>
      <c r="L109" s="773"/>
      <c r="M109" s="970">
        <v>967900</v>
      </c>
      <c r="N109" s="967">
        <v>61177</v>
      </c>
      <c r="O109" s="970">
        <f>(M109-N109)</f>
        <v>906723</v>
      </c>
      <c r="P109" s="969">
        <f>(N109/M109*100)</f>
        <v>6.3205909701415433</v>
      </c>
      <c r="Q109" s="1015"/>
      <c r="R109" s="967">
        <v>145127</v>
      </c>
      <c r="S109" s="970">
        <v>9956</v>
      </c>
      <c r="T109" s="967">
        <f>(R109-S109)</f>
        <v>135171</v>
      </c>
      <c r="U109" s="969">
        <f>(S109/R109*100)</f>
        <v>6.8601983090672309</v>
      </c>
      <c r="V109" s="613"/>
    </row>
    <row r="110" spans="2:22" ht="15">
      <c r="B110" s="431">
        <v>43282</v>
      </c>
      <c r="C110" s="1038">
        <v>137815</v>
      </c>
      <c r="D110" s="967">
        <v>8524</v>
      </c>
      <c r="E110" s="967">
        <f>(C110-D110)</f>
        <v>129291</v>
      </c>
      <c r="F110" s="965">
        <f>(D110/C110*100)</f>
        <v>6.1851032180822116</v>
      </c>
      <c r="G110" s="970"/>
      <c r="H110" s="970">
        <v>66028</v>
      </c>
      <c r="I110" s="967">
        <v>3386</v>
      </c>
      <c r="J110" s="967">
        <f>(H110-I110)</f>
        <v>62642</v>
      </c>
      <c r="K110" s="965">
        <f>(I110/H110*100)</f>
        <v>5.1281274610771188</v>
      </c>
      <c r="L110" s="773"/>
      <c r="M110" s="970">
        <v>961769</v>
      </c>
      <c r="N110" s="967">
        <v>60788</v>
      </c>
      <c r="O110" s="970">
        <f>(M110-N110)</f>
        <v>900981</v>
      </c>
      <c r="P110" s="969">
        <f>(N110/M110*100)</f>
        <v>6.320436612117879</v>
      </c>
      <c r="Q110" s="967"/>
      <c r="R110" s="967">
        <v>145520</v>
      </c>
      <c r="S110" s="970">
        <v>10064</v>
      </c>
      <c r="T110" s="967">
        <f>(R110-S110)</f>
        <v>135456</v>
      </c>
      <c r="U110" s="969">
        <f>(S110/R110*100)</f>
        <v>6.9158878504672892</v>
      </c>
      <c r="V110" s="613"/>
    </row>
    <row r="111" spans="2:22" ht="15">
      <c r="B111" s="431">
        <v>43313</v>
      </c>
      <c r="C111" s="1038">
        <v>133053</v>
      </c>
      <c r="D111" s="967">
        <v>8042</v>
      </c>
      <c r="E111" s="967">
        <f>(C111-D111)</f>
        <v>125011</v>
      </c>
      <c r="F111" s="965">
        <f>(D111/C111*100)</f>
        <v>6.0442079472090073</v>
      </c>
      <c r="G111" s="970"/>
      <c r="H111" s="970">
        <v>64235</v>
      </c>
      <c r="I111" s="967">
        <v>3367</v>
      </c>
      <c r="J111" s="967">
        <f>(H111-I111)</f>
        <v>60868</v>
      </c>
      <c r="K111" s="965">
        <f>(I111/H111*100)</f>
        <v>5.2416906670818086</v>
      </c>
      <c r="L111" s="773"/>
      <c r="M111" s="970">
        <v>958603</v>
      </c>
      <c r="N111" s="967">
        <v>60591</v>
      </c>
      <c r="O111" s="970">
        <f>(M111-N111)</f>
        <v>898012</v>
      </c>
      <c r="P111" s="969">
        <f>(N111/M111*100)</f>
        <v>6.3207605233866371</v>
      </c>
      <c r="Q111" s="967"/>
      <c r="R111" s="967">
        <v>143702</v>
      </c>
      <c r="S111" s="970">
        <v>9978</v>
      </c>
      <c r="T111" s="967">
        <f>(R111-S111)</f>
        <v>133724</v>
      </c>
      <c r="U111" s="969">
        <f>(S111/R111*100)</f>
        <v>6.9435359285187399</v>
      </c>
      <c r="V111" s="613"/>
    </row>
    <row r="112" spans="2:22" ht="15">
      <c r="B112" s="431">
        <v>43344</v>
      </c>
      <c r="C112" s="1038">
        <v>145928</v>
      </c>
      <c r="D112" s="967">
        <v>8385</v>
      </c>
      <c r="E112" s="967">
        <f>(C112-D112)</f>
        <v>137543</v>
      </c>
      <c r="F112" s="965">
        <f>(D112/C112*100)</f>
        <v>5.7459843210350314</v>
      </c>
      <c r="G112" s="970"/>
      <c r="H112" s="970">
        <v>88645</v>
      </c>
      <c r="I112" s="967">
        <v>4270</v>
      </c>
      <c r="J112" s="967">
        <f>(H112-I112)</f>
        <v>84375</v>
      </c>
      <c r="K112" s="965">
        <f>(I112/H112*100)</f>
        <v>4.8169665519769866</v>
      </c>
      <c r="L112" s="967"/>
      <c r="M112" s="970">
        <v>947393</v>
      </c>
      <c r="N112" s="967">
        <v>59850</v>
      </c>
      <c r="O112" s="970">
        <f>(M112-N112)</f>
        <v>887543</v>
      </c>
      <c r="P112" s="969">
        <f>(N112/M112*100)</f>
        <v>6.3173361002245105</v>
      </c>
      <c r="Q112" s="967"/>
      <c r="R112" s="967">
        <v>137038</v>
      </c>
      <c r="S112" s="970">
        <v>9742</v>
      </c>
      <c r="T112" s="967">
        <f>(R112-S112)</f>
        <v>127296</v>
      </c>
      <c r="U112" s="969">
        <f>(S112/R112*100)</f>
        <v>7.1089770720530074</v>
      </c>
      <c r="V112" s="613"/>
    </row>
    <row r="121" spans="5:5">
      <c r="E121" s="1"/>
    </row>
    <row r="122" spans="5:5">
      <c r="E122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08"/>
  <sheetViews>
    <sheetView zoomScale="90" zoomScaleNormal="90" workbookViewId="0">
      <pane ySplit="8" topLeftCell="A100" activePane="bottomLeft" state="frozen"/>
      <selection pane="bottomLeft" activeCell="B2" sqref="B2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259</v>
      </c>
      <c r="C2" s="73"/>
      <c r="D2" s="73"/>
      <c r="E2" s="73"/>
      <c r="F2" s="1059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51"/>
      <c r="C4" s="1155" t="s">
        <v>105</v>
      </c>
      <c r="D4" s="1156"/>
      <c r="E4" s="1156"/>
      <c r="F4" s="1156"/>
      <c r="G4" s="1156"/>
      <c r="H4" s="1156"/>
      <c r="I4" s="1156"/>
      <c r="J4" s="1157"/>
      <c r="K4" s="1155" t="s">
        <v>108</v>
      </c>
      <c r="L4" s="1156"/>
      <c r="M4" s="1156"/>
      <c r="N4" s="1156"/>
      <c r="O4" s="1156"/>
      <c r="P4" s="1156"/>
      <c r="Q4" s="1156"/>
      <c r="R4" s="1158"/>
    </row>
    <row r="5" spans="2:18" ht="14.25" customHeight="1">
      <c r="B5" s="1152"/>
      <c r="C5" s="1168" t="s">
        <v>103</v>
      </c>
      <c r="D5" s="1169"/>
      <c r="E5" s="1169"/>
      <c r="F5" s="1170"/>
      <c r="G5" s="1174" t="s">
        <v>104</v>
      </c>
      <c r="H5" s="1169"/>
      <c r="I5" s="1169"/>
      <c r="J5" s="1169"/>
      <c r="K5" s="1159" t="s">
        <v>107</v>
      </c>
      <c r="L5" s="1160"/>
      <c r="M5" s="1160"/>
      <c r="N5" s="1160"/>
      <c r="O5" s="1160"/>
      <c r="P5" s="1160"/>
      <c r="Q5" s="1160"/>
      <c r="R5" s="1161"/>
    </row>
    <row r="6" spans="2:18" ht="14.25" customHeight="1">
      <c r="B6" s="1152"/>
      <c r="C6" s="1171"/>
      <c r="D6" s="1172"/>
      <c r="E6" s="1172"/>
      <c r="F6" s="1173"/>
      <c r="G6" s="1175"/>
      <c r="H6" s="1172"/>
      <c r="I6" s="1172"/>
      <c r="J6" s="1172"/>
      <c r="K6" s="1176" t="s">
        <v>47</v>
      </c>
      <c r="L6" s="1164"/>
      <c r="M6" s="1164"/>
      <c r="N6" s="1165"/>
      <c r="O6" s="1177" t="s">
        <v>106</v>
      </c>
      <c r="P6" s="1164"/>
      <c r="Q6" s="1164"/>
      <c r="R6" s="1167"/>
    </row>
    <row r="7" spans="2:18" s="15" customFormat="1" ht="14.25" customHeight="1">
      <c r="B7" s="1153"/>
      <c r="C7" s="1162" t="s">
        <v>4</v>
      </c>
      <c r="D7" s="1164" t="s">
        <v>5</v>
      </c>
      <c r="E7" s="1164"/>
      <c r="F7" s="1165"/>
      <c r="G7" s="1144" t="s">
        <v>4</v>
      </c>
      <c r="H7" s="1164" t="s">
        <v>5</v>
      </c>
      <c r="I7" s="1164"/>
      <c r="J7" s="1164"/>
      <c r="K7" s="1162" t="s">
        <v>4</v>
      </c>
      <c r="L7" s="1164" t="s">
        <v>5</v>
      </c>
      <c r="M7" s="1164"/>
      <c r="N7" s="1165"/>
      <c r="O7" s="1144" t="s">
        <v>4</v>
      </c>
      <c r="P7" s="1164" t="s">
        <v>5</v>
      </c>
      <c r="Q7" s="1164"/>
      <c r="R7" s="1167"/>
    </row>
    <row r="8" spans="2:18" ht="30.75" thickBot="1">
      <c r="B8" s="1154"/>
      <c r="C8" s="1163"/>
      <c r="D8" s="91" t="s">
        <v>40</v>
      </c>
      <c r="E8" s="89" t="s">
        <v>121</v>
      </c>
      <c r="F8" s="90" t="s">
        <v>122</v>
      </c>
      <c r="G8" s="1166"/>
      <c r="H8" s="91" t="s">
        <v>40</v>
      </c>
      <c r="I8" s="89" t="s">
        <v>121</v>
      </c>
      <c r="J8" s="887" t="s">
        <v>122</v>
      </c>
      <c r="K8" s="1163"/>
      <c r="L8" s="91" t="s">
        <v>40</v>
      </c>
      <c r="M8" s="89" t="s">
        <v>121</v>
      </c>
      <c r="N8" s="90" t="s">
        <v>122</v>
      </c>
      <c r="O8" s="1166"/>
      <c r="P8" s="91" t="s">
        <v>40</v>
      </c>
      <c r="Q8" s="89" t="s">
        <v>121</v>
      </c>
      <c r="R8" s="92" t="s">
        <v>122</v>
      </c>
    </row>
    <row r="9" spans="2:18">
      <c r="B9" s="430">
        <v>40391</v>
      </c>
      <c r="C9" s="883">
        <v>233004</v>
      </c>
      <c r="D9" s="884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8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9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9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9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90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8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9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9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9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9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9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9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9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9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9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9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90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8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9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9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9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9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1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1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1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1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2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1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90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3">
        <v>1658</v>
      </c>
      <c r="K38" s="902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1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1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1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1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4">
        <v>2592</v>
      </c>
      <c r="K43" s="903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1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1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1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1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1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90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3">
        <v>1832</v>
      </c>
      <c r="K50" s="902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1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1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1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1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5">
        <v>2582</v>
      </c>
      <c r="K55" s="904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1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1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1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1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1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6">
        <v>2464</v>
      </c>
      <c r="K61" s="905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3">
        <v>1768</v>
      </c>
      <c r="K62" s="902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1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1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1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1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5">
        <v>3018</v>
      </c>
      <c r="K67" s="904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1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1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1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1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1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6">
        <v>2590</v>
      </c>
      <c r="K73" s="905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3">
        <v>1942</v>
      </c>
      <c r="K74" s="902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1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1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7">
        <f>H77-I77</f>
        <v>2961</v>
      </c>
      <c r="K77" s="906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7">
        <v>2710</v>
      </c>
      <c r="K78" s="906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9">
        <f>D79-E79</f>
        <v>4923</v>
      </c>
      <c r="G79" s="436">
        <v>100835</v>
      </c>
      <c r="H79" s="436">
        <v>5117</v>
      </c>
      <c r="I79" s="436">
        <v>2440</v>
      </c>
      <c r="J79" s="894">
        <f>H79-I79</f>
        <v>2677</v>
      </c>
      <c r="K79" s="903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7">
        <f>H80-I80</f>
        <v>2465</v>
      </c>
      <c r="K80" s="906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7">
        <v>2233</v>
      </c>
      <c r="K81" s="906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7">
        <v>2739</v>
      </c>
      <c r="K82" s="906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7">
        <v>2475</v>
      </c>
      <c r="K83" s="906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7">
        <v>2188</v>
      </c>
      <c r="K84" s="906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90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8">
        <v>1872</v>
      </c>
      <c r="K86" s="907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7">
        <v>1891</v>
      </c>
      <c r="K87" s="906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7">
        <v>2441</v>
      </c>
      <c r="K88" s="906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9">
        <v>2545</v>
      </c>
      <c r="K89" s="908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7">
        <v>2347</v>
      </c>
      <c r="K90" s="906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80">
        <v>42887</v>
      </c>
      <c r="C91" s="881">
        <v>136809</v>
      </c>
      <c r="D91" s="881">
        <v>8651</v>
      </c>
      <c r="E91" s="881">
        <v>4133</v>
      </c>
      <c r="F91" s="881">
        <f>(D91-E91)</f>
        <v>4518</v>
      </c>
      <c r="G91" s="881">
        <v>85359</v>
      </c>
      <c r="H91" s="881">
        <v>4395</v>
      </c>
      <c r="I91" s="881">
        <v>2045</v>
      </c>
      <c r="J91" s="900">
        <f>(H91-I91)</f>
        <v>2350</v>
      </c>
      <c r="K91" s="909">
        <v>1151647</v>
      </c>
      <c r="L91" s="881">
        <v>73027</v>
      </c>
      <c r="M91" s="881">
        <v>34305</v>
      </c>
      <c r="N91" s="881">
        <f>(L91-M91)</f>
        <v>38722</v>
      </c>
      <c r="O91" s="881">
        <v>168873</v>
      </c>
      <c r="P91" s="881">
        <v>11500</v>
      </c>
      <c r="Q91" s="881">
        <v>6189</v>
      </c>
      <c r="R91" s="882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7">
        <f>H92-I92</f>
        <v>2204</v>
      </c>
      <c r="K92" s="906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9">
        <f>H93-I93</f>
        <v>2044</v>
      </c>
      <c r="K93" s="908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9">
        <v>2295</v>
      </c>
      <c r="K94" s="908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7">
        <v>2343</v>
      </c>
      <c r="K95" s="906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7">
        <v>2005</v>
      </c>
      <c r="K96" s="906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5">
        <v>155305</v>
      </c>
      <c r="D97" s="885">
        <v>9128</v>
      </c>
      <c r="E97" s="885">
        <v>4255</v>
      </c>
      <c r="F97" s="885">
        <v>4873</v>
      </c>
      <c r="G97" s="885">
        <v>81197</v>
      </c>
      <c r="H97" s="885">
        <v>3537</v>
      </c>
      <c r="I97" s="885">
        <v>1778</v>
      </c>
      <c r="J97" s="901">
        <v>1759</v>
      </c>
      <c r="K97" s="910">
        <v>1081745</v>
      </c>
      <c r="L97" s="885">
        <v>66827</v>
      </c>
      <c r="M97" s="885">
        <v>30918</v>
      </c>
      <c r="N97" s="885">
        <v>35909</v>
      </c>
      <c r="O97" s="885">
        <v>159582</v>
      </c>
      <c r="P97" s="885">
        <v>10490</v>
      </c>
      <c r="Q97" s="885">
        <v>5632</v>
      </c>
      <c r="R97" s="886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8">
        <v>1554</v>
      </c>
      <c r="K98" s="907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7">
        <v>134914</v>
      </c>
      <c r="D99" s="967">
        <v>8139</v>
      </c>
      <c r="E99" s="967">
        <v>3829</v>
      </c>
      <c r="F99" s="967">
        <v>4310</v>
      </c>
      <c r="G99" s="967">
        <v>69846</v>
      </c>
      <c r="H99" s="967">
        <v>3376</v>
      </c>
      <c r="I99" s="967">
        <v>1698</v>
      </c>
      <c r="J99" s="970">
        <v>1678</v>
      </c>
      <c r="K99" s="971">
        <v>1126730</v>
      </c>
      <c r="L99" s="967">
        <v>68233</v>
      </c>
      <c r="M99" s="967">
        <v>31256</v>
      </c>
      <c r="N99" s="967">
        <v>36977</v>
      </c>
      <c r="O99" s="967">
        <v>170273</v>
      </c>
      <c r="P99" s="967">
        <v>11096</v>
      </c>
      <c r="Q99" s="967">
        <v>5864</v>
      </c>
      <c r="R99" s="968">
        <v>5232</v>
      </c>
    </row>
    <row r="100" spans="1:18">
      <c r="B100" s="295">
        <v>43160</v>
      </c>
      <c r="C100" s="967">
        <v>137340</v>
      </c>
      <c r="D100" s="967">
        <v>8381</v>
      </c>
      <c r="E100" s="967">
        <v>3959</v>
      </c>
      <c r="F100" s="967">
        <v>4422</v>
      </c>
      <c r="G100" s="967">
        <v>83336</v>
      </c>
      <c r="H100" s="967">
        <v>3744</v>
      </c>
      <c r="I100" s="967">
        <v>1852</v>
      </c>
      <c r="J100" s="970">
        <v>1892</v>
      </c>
      <c r="K100" s="971">
        <v>1092177</v>
      </c>
      <c r="L100" s="967">
        <v>66976</v>
      </c>
      <c r="M100" s="967">
        <v>30621</v>
      </c>
      <c r="N100" s="967">
        <v>36355</v>
      </c>
      <c r="O100" s="967">
        <v>162557</v>
      </c>
      <c r="P100" s="967">
        <v>10843</v>
      </c>
      <c r="Q100" s="967">
        <v>5650</v>
      </c>
      <c r="R100" s="968">
        <v>5193</v>
      </c>
    </row>
    <row r="101" spans="1:18">
      <c r="B101" s="295">
        <v>43191</v>
      </c>
      <c r="C101" s="967">
        <v>126036</v>
      </c>
      <c r="D101" s="967">
        <v>8160</v>
      </c>
      <c r="E101" s="967">
        <v>3814</v>
      </c>
      <c r="F101" s="967">
        <v>4346</v>
      </c>
      <c r="G101" s="967">
        <v>88426</v>
      </c>
      <c r="H101" s="967">
        <v>4182</v>
      </c>
      <c r="I101" s="967">
        <v>1940</v>
      </c>
      <c r="J101" s="970">
        <v>2242</v>
      </c>
      <c r="K101" s="971">
        <v>1042545</v>
      </c>
      <c r="L101" s="967">
        <v>64711</v>
      </c>
      <c r="M101" s="967">
        <v>29607</v>
      </c>
      <c r="N101" s="967">
        <v>35104</v>
      </c>
      <c r="O101" s="967">
        <v>154492</v>
      </c>
      <c r="P101" s="967">
        <v>10498</v>
      </c>
      <c r="Q101" s="967">
        <v>5511</v>
      </c>
      <c r="R101" s="968">
        <v>4987</v>
      </c>
    </row>
    <row r="102" spans="1:18">
      <c r="B102" s="295">
        <v>43221</v>
      </c>
      <c r="C102" s="967">
        <v>120074</v>
      </c>
      <c r="D102" s="967">
        <v>7577</v>
      </c>
      <c r="E102" s="967">
        <v>3413</v>
      </c>
      <c r="F102" s="967">
        <v>4164</v>
      </c>
      <c r="G102" s="967">
        <v>78588</v>
      </c>
      <c r="H102" s="967">
        <v>3886</v>
      </c>
      <c r="I102" s="967">
        <v>1748</v>
      </c>
      <c r="J102" s="970">
        <v>2138</v>
      </c>
      <c r="K102" s="971">
        <v>1002153</v>
      </c>
      <c r="L102" s="967">
        <v>62721</v>
      </c>
      <c r="M102" s="967">
        <v>28673</v>
      </c>
      <c r="N102" s="967">
        <v>34048</v>
      </c>
      <c r="O102" s="967">
        <v>147742</v>
      </c>
      <c r="P102" s="967">
        <v>10093</v>
      </c>
      <c r="Q102" s="967">
        <v>5362</v>
      </c>
      <c r="R102" s="968">
        <v>5362</v>
      </c>
    </row>
    <row r="103" spans="1:18">
      <c r="B103" s="295">
        <v>43252</v>
      </c>
      <c r="C103" s="967">
        <v>120786</v>
      </c>
      <c r="D103" s="19">
        <v>7728</v>
      </c>
      <c r="E103" s="967">
        <v>3676</v>
      </c>
      <c r="F103" s="967">
        <v>4052</v>
      </c>
      <c r="G103" s="967">
        <v>72577</v>
      </c>
      <c r="H103" s="967">
        <v>3747</v>
      </c>
      <c r="I103" s="967">
        <v>1716</v>
      </c>
      <c r="J103" s="970">
        <v>2031</v>
      </c>
      <c r="K103" s="971">
        <v>967900</v>
      </c>
      <c r="L103" s="967">
        <v>61177</v>
      </c>
      <c r="M103" s="967">
        <v>28090</v>
      </c>
      <c r="N103" s="967">
        <v>33087</v>
      </c>
      <c r="O103" s="967">
        <v>145127</v>
      </c>
      <c r="P103" s="967">
        <v>9956</v>
      </c>
      <c r="Q103" s="967">
        <v>5367</v>
      </c>
      <c r="R103" s="968">
        <v>4589</v>
      </c>
    </row>
    <row r="104" spans="1:18">
      <c r="B104" s="295">
        <v>43282</v>
      </c>
      <c r="C104" s="967">
        <v>137815</v>
      </c>
      <c r="D104" s="108">
        <v>8524</v>
      </c>
      <c r="E104" s="967">
        <v>4097</v>
      </c>
      <c r="F104" s="967">
        <v>4427</v>
      </c>
      <c r="G104" s="967">
        <v>66028</v>
      </c>
      <c r="H104" s="967">
        <v>3386</v>
      </c>
      <c r="I104" s="967">
        <v>1619</v>
      </c>
      <c r="J104" s="970">
        <v>1767</v>
      </c>
      <c r="K104" s="971">
        <v>961769</v>
      </c>
      <c r="L104" s="967">
        <v>60788</v>
      </c>
      <c r="M104" s="967">
        <v>28027</v>
      </c>
      <c r="N104" s="967">
        <v>32761</v>
      </c>
      <c r="O104" s="946">
        <v>145520</v>
      </c>
      <c r="P104" s="967">
        <v>10064</v>
      </c>
      <c r="Q104" s="967">
        <v>5379</v>
      </c>
      <c r="R104" s="968">
        <v>4685</v>
      </c>
    </row>
    <row r="105" spans="1:18">
      <c r="B105" s="295">
        <v>43313</v>
      </c>
      <c r="C105" s="967">
        <v>133053</v>
      </c>
      <c r="D105" s="108">
        <v>8042</v>
      </c>
      <c r="E105" s="967">
        <v>3906</v>
      </c>
      <c r="F105" s="967">
        <v>4136</v>
      </c>
      <c r="G105" s="967">
        <v>64235</v>
      </c>
      <c r="H105" s="967">
        <v>3367</v>
      </c>
      <c r="I105" s="967">
        <v>1624</v>
      </c>
      <c r="J105" s="970">
        <v>1743</v>
      </c>
      <c r="K105" s="971">
        <v>958603</v>
      </c>
      <c r="L105" s="967">
        <v>60591</v>
      </c>
      <c r="M105" s="967">
        <v>28094</v>
      </c>
      <c r="N105" s="967">
        <v>32497</v>
      </c>
      <c r="O105" s="946">
        <v>143702</v>
      </c>
      <c r="P105" s="967">
        <v>9978</v>
      </c>
      <c r="Q105" s="967">
        <v>5338</v>
      </c>
      <c r="R105" s="968">
        <v>4640</v>
      </c>
    </row>
    <row r="106" spans="1:18">
      <c r="B106" s="295">
        <v>43344</v>
      </c>
      <c r="C106" s="967">
        <v>145928</v>
      </c>
      <c r="D106" s="108">
        <v>8385</v>
      </c>
      <c r="E106" s="967">
        <v>4118</v>
      </c>
      <c r="F106" s="967">
        <v>4267</v>
      </c>
      <c r="G106" s="967">
        <v>88645</v>
      </c>
      <c r="H106" s="967">
        <v>4270</v>
      </c>
      <c r="I106" s="967">
        <v>2344</v>
      </c>
      <c r="J106" s="970">
        <v>1926</v>
      </c>
      <c r="K106" s="971">
        <v>947393</v>
      </c>
      <c r="L106" s="967">
        <v>59850</v>
      </c>
      <c r="M106" s="967">
        <v>27612</v>
      </c>
      <c r="N106" s="967">
        <v>32238</v>
      </c>
      <c r="O106" s="137">
        <v>137038</v>
      </c>
      <c r="P106" s="967">
        <v>9742</v>
      </c>
      <c r="Q106" s="967">
        <v>5190</v>
      </c>
      <c r="R106" s="968">
        <v>4552</v>
      </c>
    </row>
    <row r="107" spans="1:18" ht="15.75">
      <c r="B107" s="21" t="s">
        <v>167</v>
      </c>
      <c r="D107" s="1039"/>
      <c r="E107" s="1025"/>
      <c r="O107" s="1025"/>
    </row>
    <row r="108" spans="1:18">
      <c r="D108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4</vt:i4>
      </vt:variant>
    </vt:vector>
  </HeadingPairs>
  <TitlesOfParts>
    <vt:vector size="18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2018-10-25T08:05:31Z</dcterms:modified>
</cp:coreProperties>
</file>