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onika_Reikh\Desktop\"/>
    </mc:Choice>
  </mc:AlternateContent>
  <bookViews>
    <workbookView xWindow="0" yWindow="0" windowWidth="17145" windowHeight="11340" firstSheet="8" activeTab="9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52511"/>
</workbook>
</file>

<file path=xl/calcChain.xml><?xml version="1.0" encoding="utf-8"?>
<calcChain xmlns="http://schemas.openxmlformats.org/spreadsheetml/2006/main">
  <c r="T162" i="6" l="1"/>
  <c r="T163" i="6"/>
  <c r="T164" i="6"/>
  <c r="Q162" i="6"/>
  <c r="Q163" i="6"/>
  <c r="Q164" i="6"/>
  <c r="N162" i="6"/>
  <c r="N163" i="6"/>
  <c r="N164" i="6"/>
  <c r="K162" i="6"/>
  <c r="K163" i="6"/>
  <c r="K164" i="6"/>
  <c r="H162" i="6"/>
  <c r="H163" i="6"/>
  <c r="H164" i="6"/>
  <c r="E162" i="6"/>
  <c r="E163" i="6"/>
  <c r="E164" i="6"/>
  <c r="U126" i="9"/>
  <c r="U127" i="9"/>
  <c r="U128" i="9"/>
  <c r="T126" i="9"/>
  <c r="T127" i="9"/>
  <c r="T128" i="9"/>
  <c r="P126" i="9"/>
  <c r="P127" i="9"/>
  <c r="P128" i="9"/>
  <c r="O126" i="9"/>
  <c r="O127" i="9"/>
  <c r="O128" i="9"/>
  <c r="O125" i="9"/>
  <c r="K126" i="9"/>
  <c r="K127" i="9"/>
  <c r="K128" i="9"/>
  <c r="J126" i="9"/>
  <c r="J127" i="9"/>
  <c r="J128" i="9"/>
  <c r="F126" i="9"/>
  <c r="F127" i="9"/>
  <c r="F128" i="9"/>
  <c r="E126" i="9"/>
  <c r="E127" i="9"/>
  <c r="E128" i="9"/>
  <c r="G340" i="11" l="1"/>
  <c r="F340" i="11"/>
  <c r="P160" i="1"/>
  <c r="P161" i="1"/>
  <c r="O160" i="1"/>
  <c r="O161" i="1"/>
  <c r="N160" i="1"/>
  <c r="N161" i="1"/>
  <c r="N162" i="1"/>
  <c r="P162" i="1" s="1"/>
  <c r="M160" i="1"/>
  <c r="M161" i="1"/>
  <c r="M162" i="1"/>
  <c r="K160" i="1"/>
  <c r="K161" i="1"/>
  <c r="K162" i="1"/>
  <c r="J160" i="1"/>
  <c r="J161" i="1"/>
  <c r="J162" i="1"/>
  <c r="O162" i="1" s="1"/>
  <c r="F160" i="1"/>
  <c r="F161" i="1"/>
  <c r="F162" i="1"/>
  <c r="E160" i="1"/>
  <c r="E161" i="1"/>
  <c r="E162" i="1"/>
  <c r="KD15" i="3" l="1"/>
  <c r="KD16" i="3"/>
  <c r="KD17" i="3"/>
  <c r="KD18" i="3"/>
  <c r="KD19" i="3"/>
  <c r="KD20" i="3"/>
  <c r="KD22" i="3"/>
  <c r="KD23" i="3"/>
  <c r="KD24" i="3"/>
  <c r="KD25" i="3"/>
  <c r="KD26" i="3"/>
  <c r="KD28" i="3"/>
  <c r="KD29" i="3"/>
  <c r="KD30" i="3"/>
  <c r="KD31" i="3"/>
  <c r="KD32" i="3"/>
  <c r="KD33" i="3"/>
  <c r="KD34" i="3"/>
  <c r="KD8" i="3"/>
  <c r="KD9" i="3"/>
  <c r="KD10" i="3"/>
  <c r="KD11" i="3"/>
  <c r="KD12" i="3"/>
  <c r="KD7" i="3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Q161" i="6" l="1"/>
  <c r="N161" i="6"/>
  <c r="H161" i="6"/>
  <c r="R119" i="12"/>
  <c r="P119" i="12"/>
  <c r="O119" i="12"/>
  <c r="H119" i="12"/>
  <c r="J119" i="12" s="1"/>
  <c r="G119" i="12"/>
  <c r="D119" i="12"/>
  <c r="F119" i="12" s="1"/>
  <c r="C119" i="12"/>
  <c r="T125" i="9"/>
  <c r="J125" i="9"/>
  <c r="E125" i="9"/>
  <c r="F125" i="9"/>
  <c r="K125" i="9"/>
  <c r="U125" i="9"/>
  <c r="N125" i="9"/>
  <c r="M125" i="9"/>
  <c r="K119" i="12" s="1"/>
  <c r="F337" i="11"/>
  <c r="G335" i="11"/>
  <c r="G337" i="11" s="1"/>
  <c r="F335" i="11"/>
  <c r="E335" i="11"/>
  <c r="E337" i="11" s="1"/>
  <c r="D335" i="11"/>
  <c r="D337" i="11" s="1"/>
  <c r="M159" i="1"/>
  <c r="K159" i="1"/>
  <c r="J159" i="1"/>
  <c r="F159" i="1"/>
  <c r="E159" i="1"/>
  <c r="O159" i="1" l="1"/>
  <c r="P125" i="9"/>
  <c r="L119" i="12"/>
  <c r="N119" i="12" s="1"/>
  <c r="T53" i="15"/>
  <c r="T54" i="15"/>
  <c r="T55" i="15"/>
  <c r="T50" i="15"/>
  <c r="T51" i="15"/>
  <c r="T49" i="15"/>
  <c r="U49" i="15" s="1"/>
  <c r="S49" i="15"/>
  <c r="R50" i="15"/>
  <c r="R51" i="15"/>
  <c r="R53" i="15"/>
  <c r="R54" i="15"/>
  <c r="R55" i="15"/>
  <c r="R49" i="15"/>
  <c r="Q58" i="15"/>
  <c r="Q59" i="15"/>
  <c r="Q57" i="15"/>
  <c r="O50" i="15"/>
  <c r="O51" i="15"/>
  <c r="O53" i="15"/>
  <c r="O54" i="15"/>
  <c r="O55" i="15"/>
  <c r="O49" i="15"/>
  <c r="N58" i="15"/>
  <c r="O58" i="15" s="1"/>
  <c r="N59" i="15"/>
  <c r="T59" i="15" s="1"/>
  <c r="N57" i="15"/>
  <c r="T57" i="15" s="1"/>
  <c r="U55" i="15" l="1"/>
  <c r="T58" i="15"/>
  <c r="O57" i="15"/>
  <c r="O59" i="15"/>
  <c r="S59" i="15"/>
  <c r="U59" i="15" s="1"/>
  <c r="S54" i="15"/>
  <c r="U54" i="15" s="1"/>
  <c r="S55" i="15"/>
  <c r="S53" i="15"/>
  <c r="U53" i="15" s="1"/>
  <c r="S50" i="15"/>
  <c r="U50" i="15" s="1"/>
  <c r="S51" i="15"/>
  <c r="U51" i="15" s="1"/>
  <c r="P59" i="15"/>
  <c r="R59" i="15" s="1"/>
  <c r="P58" i="15"/>
  <c r="R58" i="15" s="1"/>
  <c r="P57" i="15"/>
  <c r="S57" i="15" s="1"/>
  <c r="U57" i="15" s="1"/>
  <c r="N30" i="8"/>
  <c r="N29" i="8"/>
  <c r="N28" i="8"/>
  <c r="S35" i="10"/>
  <c r="R35" i="10"/>
  <c r="Q35" i="10"/>
  <c r="AQ6" i="7"/>
  <c r="AQ7" i="7"/>
  <c r="AQ8" i="7"/>
  <c r="AQ9" i="7"/>
  <c r="AQ10" i="7"/>
  <c r="AQ5" i="7"/>
  <c r="JU7" i="3"/>
  <c r="JX7" i="3" s="1"/>
  <c r="JU8" i="3"/>
  <c r="JX8" i="3" s="1"/>
  <c r="JU9" i="3"/>
  <c r="JX9" i="3" s="1"/>
  <c r="JU10" i="3"/>
  <c r="JX10" i="3" s="1"/>
  <c r="JU11" i="3"/>
  <c r="JX11" i="3" s="1"/>
  <c r="JU12" i="3"/>
  <c r="JX12" i="3" s="1"/>
  <c r="JU15" i="3"/>
  <c r="JX15" i="3" s="1"/>
  <c r="JU16" i="3"/>
  <c r="JX16" i="3" s="1"/>
  <c r="JU17" i="3"/>
  <c r="JX17" i="3" s="1"/>
  <c r="JU18" i="3"/>
  <c r="JX18" i="3" s="1"/>
  <c r="JU19" i="3"/>
  <c r="JX19" i="3" s="1"/>
  <c r="JU20" i="3"/>
  <c r="JX20" i="3" s="1"/>
  <c r="JU22" i="3"/>
  <c r="JX22" i="3" s="1"/>
  <c r="JU23" i="3"/>
  <c r="JX23" i="3" s="1"/>
  <c r="JU24" i="3"/>
  <c r="JX24" i="3" s="1"/>
  <c r="JU25" i="3"/>
  <c r="JX25" i="3" s="1"/>
  <c r="JU26" i="3"/>
  <c r="JX26" i="3" s="1"/>
  <c r="JU28" i="3"/>
  <c r="JX28" i="3" s="1"/>
  <c r="JU29" i="3"/>
  <c r="JX29" i="3" s="1"/>
  <c r="JU30" i="3"/>
  <c r="JX30" i="3" s="1"/>
  <c r="JU31" i="3"/>
  <c r="JX31" i="3" s="1"/>
  <c r="JU32" i="3"/>
  <c r="JX32" i="3" s="1"/>
  <c r="JU33" i="3"/>
  <c r="JX33" i="3" s="1"/>
  <c r="JU34" i="3"/>
  <c r="JX34" i="3" s="1"/>
  <c r="JU5" i="3"/>
  <c r="JT5" i="3"/>
  <c r="R57" i="15" l="1"/>
  <c r="S58" i="15"/>
  <c r="U58" i="15" s="1"/>
  <c r="T160" i="6"/>
  <c r="T161" i="6"/>
  <c r="Q160" i="6"/>
  <c r="N160" i="6"/>
  <c r="K160" i="6"/>
  <c r="K161" i="6"/>
  <c r="H160" i="6"/>
  <c r="E160" i="6"/>
  <c r="E161" i="6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T159" i="6"/>
  <c r="Q159" i="6"/>
  <c r="N159" i="6"/>
  <c r="K159" i="6"/>
  <c r="H159" i="6"/>
  <c r="E159" i="6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T158" i="6" l="1"/>
  <c r="Q158" i="6"/>
  <c r="N158" i="6"/>
  <c r="H158" i="6"/>
  <c r="E158" i="6"/>
  <c r="U122" i="9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O156" i="1" s="1"/>
  <c r="E155" i="1"/>
  <c r="T157" i="6"/>
  <c r="Q157" i="6"/>
  <c r="N157" i="6"/>
  <c r="K156" i="6"/>
  <c r="H156" i="6"/>
  <c r="H157" i="6"/>
  <c r="I158" i="6"/>
  <c r="K158" i="6" s="1"/>
  <c r="I157" i="6"/>
  <c r="K157" i="6" s="1"/>
  <c r="E156" i="6"/>
  <c r="E157" i="6"/>
  <c r="T156" i="6"/>
  <c r="Q156" i="6"/>
  <c r="N156" i="6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5" i="1" l="1"/>
  <c r="O154" i="1"/>
  <c r="P154" i="1"/>
  <c r="P153" i="1"/>
  <c r="P155" i="1"/>
  <c r="P152" i="1"/>
  <c r="P156" i="1"/>
  <c r="T155" i="6"/>
  <c r="Q155" i="6"/>
  <c r="N155" i="6"/>
  <c r="K155" i="6"/>
  <c r="H155" i="6"/>
  <c r="E155" i="6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R7" i="3" s="1"/>
  <c r="JO8" i="3"/>
  <c r="JO9" i="3"/>
  <c r="JO10" i="3"/>
  <c r="JO11" i="3"/>
  <c r="JR11" i="3" s="1"/>
  <c r="JO12" i="3"/>
  <c r="JO15" i="3"/>
  <c r="JO16" i="3"/>
  <c r="JO17" i="3"/>
  <c r="JR17" i="3" s="1"/>
  <c r="JO18" i="3"/>
  <c r="JO19" i="3"/>
  <c r="JO20" i="3"/>
  <c r="JO22" i="3"/>
  <c r="JR22" i="3" s="1"/>
  <c r="JO23" i="3"/>
  <c r="JO24" i="3"/>
  <c r="JO25" i="3"/>
  <c r="JO26" i="3"/>
  <c r="JR26" i="3" s="1"/>
  <c r="JO28" i="3"/>
  <c r="JR28" i="3" s="1"/>
  <c r="JO29" i="3"/>
  <c r="JO30" i="3"/>
  <c r="JO31" i="3"/>
  <c r="JR31" i="3" s="1"/>
  <c r="JO32" i="3"/>
  <c r="JR32" i="3" s="1"/>
  <c r="JO33" i="3"/>
  <c r="JR33" i="3" s="1"/>
  <c r="JO34" i="3"/>
  <c r="JR34" i="3" s="1"/>
  <c r="JO5" i="3"/>
  <c r="P111" i="12"/>
  <c r="F316" i="11"/>
  <c r="G316" i="11"/>
  <c r="JR23" i="3" l="1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T152" i="6"/>
  <c r="Q152" i="6"/>
  <c r="N152" i="6"/>
  <c r="K152" i="6"/>
  <c r="H152" i="6"/>
  <c r="E152" i="6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T150" i="6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L7" i="3" s="1"/>
  <c r="JI8" i="3"/>
  <c r="JI9" i="3"/>
  <c r="JI10" i="3"/>
  <c r="JI11" i="3"/>
  <c r="JI12" i="3"/>
  <c r="JI15" i="3"/>
  <c r="JI16" i="3"/>
  <c r="JI17" i="3"/>
  <c r="JL17" i="3" s="1"/>
  <c r="JI18" i="3"/>
  <c r="JI19" i="3"/>
  <c r="JI20" i="3"/>
  <c r="JI22" i="3"/>
  <c r="JL22" i="3" s="1"/>
  <c r="JI23" i="3"/>
  <c r="JI24" i="3"/>
  <c r="JI25" i="3"/>
  <c r="JI26" i="3"/>
  <c r="JL26" i="3" s="1"/>
  <c r="JI28" i="3"/>
  <c r="JI29" i="3"/>
  <c r="JI30" i="3"/>
  <c r="JI31" i="3"/>
  <c r="JL31" i="3" s="1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2" i="3" l="1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<sst xmlns="http://schemas.openxmlformats.org/spreadsheetml/2006/main" count="1800" uniqueCount="284">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</sst>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76" fillId="2" borderId="0" applyNumberFormat="0" applyBorder="0" applyAlignment="0" applyProtection="0"/>
    <xf numFmtId="0" fontId="76" fillId="16" borderId="0" applyNumberFormat="0" applyBorder="0" applyAlignment="0" applyProtection="0"/>
    <xf numFmtId="0" fontId="76" fillId="3" borderId="0" applyNumberFormat="0" applyBorder="0" applyAlignment="0" applyProtection="0"/>
    <xf numFmtId="0" fontId="76" fillId="17" borderId="0" applyNumberFormat="0" applyBorder="0" applyAlignment="0" applyProtection="0"/>
    <xf numFmtId="0" fontId="76" fillId="4" borderId="0" applyNumberFormat="0" applyBorder="0" applyAlignment="0" applyProtection="0"/>
    <xf numFmtId="0" fontId="76" fillId="18" borderId="0" applyNumberFormat="0" applyBorder="0" applyAlignment="0" applyProtection="0"/>
    <xf numFmtId="0" fontId="76" fillId="5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6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6" borderId="0" applyNumberFormat="0" applyBorder="0" applyAlignment="0" applyProtection="0"/>
    <xf numFmtId="0" fontId="77" fillId="30" borderId="0" applyNumberFormat="0" applyBorder="0" applyAlignment="0" applyProtection="0"/>
    <xf numFmtId="0" fontId="77" fillId="7" borderId="0" applyNumberFormat="0" applyBorder="0" applyAlignment="0" applyProtection="0"/>
    <xf numFmtId="0" fontId="77" fillId="31" borderId="0" applyNumberFormat="0" applyBorder="0" applyAlignment="0" applyProtection="0"/>
    <xf numFmtId="0" fontId="77" fillId="32" borderId="0" applyNumberFormat="0" applyBorder="0" applyAlignment="0" applyProtection="0"/>
    <xf numFmtId="0" fontId="77" fillId="8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41" fontId="58" fillId="0" borderId="0" applyFont="0" applyFill="0" applyBorder="0" applyAlignment="0" applyProtection="0"/>
    <xf numFmtId="4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78" fillId="40" borderId="78" applyNumberFormat="0" applyAlignment="0" applyProtection="0"/>
    <xf numFmtId="0" fontId="79" fillId="41" borderId="79" applyNumberFormat="0" applyAlignment="0" applyProtection="0"/>
    <xf numFmtId="0" fontId="80" fillId="42" borderId="0" applyNumberFormat="0" applyBorder="0" applyAlignment="0" applyProtection="0"/>
    <xf numFmtId="43" fontId="5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80" applyNumberFormat="0" applyFill="0" applyAlignment="0" applyProtection="0"/>
    <xf numFmtId="0" fontId="83" fillId="43" borderId="81" applyNumberFormat="0" applyAlignment="0" applyProtection="0"/>
    <xf numFmtId="0" fontId="84" fillId="0" borderId="82" applyNumberFormat="0" applyFill="0" applyAlignment="0" applyProtection="0"/>
    <xf numFmtId="0" fontId="85" fillId="0" borderId="83" applyNumberFormat="0" applyFill="0" applyAlignment="0" applyProtection="0"/>
    <xf numFmtId="0" fontId="86" fillId="0" borderId="84" applyNumberFormat="0" applyFill="0" applyAlignment="0" applyProtection="0"/>
    <xf numFmtId="0" fontId="86" fillId="0" borderId="0" applyNumberFormat="0" applyFill="0" applyBorder="0" applyAlignment="0" applyProtection="0"/>
    <xf numFmtId="0" fontId="87" fillId="44" borderId="0" applyNumberFormat="0" applyBorder="0" applyAlignment="0" applyProtection="0"/>
    <xf numFmtId="1" fontId="61" fillId="0" borderId="0" applyFont="0"/>
    <xf numFmtId="0" fontId="62" fillId="0" borderId="0"/>
    <xf numFmtId="0" fontId="56" fillId="0" borderId="0"/>
    <xf numFmtId="0" fontId="11" fillId="0" borderId="0" applyFont="0"/>
    <xf numFmtId="0" fontId="17" fillId="0" borderId="0"/>
    <xf numFmtId="0" fontId="66" fillId="0" borderId="0"/>
    <xf numFmtId="0" fontId="58" fillId="0" borderId="0"/>
    <xf numFmtId="0" fontId="11" fillId="0" borderId="0"/>
    <xf numFmtId="0" fontId="17" fillId="0" borderId="0"/>
    <xf numFmtId="0" fontId="58" fillId="0" borderId="0"/>
    <xf numFmtId="0" fontId="76" fillId="0" borderId="0"/>
    <xf numFmtId="0" fontId="66" fillId="0" borderId="0"/>
    <xf numFmtId="0" fontId="58" fillId="0" borderId="0"/>
    <xf numFmtId="0" fontId="74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88" fillId="41" borderId="78" applyNumberFormat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2" fillId="0" borderId="0"/>
    <xf numFmtId="0" fontId="90" fillId="0" borderId="85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3" fillId="45" borderId="86" applyNumberFormat="0" applyFont="0" applyAlignment="0" applyProtection="0"/>
    <xf numFmtId="0" fontId="76" fillId="45" borderId="86" applyNumberFormat="0" applyFont="0" applyAlignment="0" applyProtection="0"/>
    <xf numFmtId="0" fontId="17" fillId="45" borderId="86" applyNumberFormat="0" applyFont="0" applyAlignment="0" applyProtection="0"/>
    <xf numFmtId="44" fontId="11" fillId="0" borderId="0" applyFont="0" applyFill="0" applyBorder="0" applyAlignment="0" applyProtection="0"/>
    <xf numFmtId="0" fontId="93" fillId="46" borderId="0" applyNumberFormat="0" applyBorder="0" applyAlignment="0" applyProtection="0"/>
    <xf numFmtId="0" fontId="112" fillId="0" borderId="0" applyNumberFormat="0" applyFill="0" applyBorder="0" applyAlignment="0" applyProtection="0"/>
  </cellStyleXfs>
  <cellXfs count="1419">
    <xf numFmtId="0" fontId="0" fillId="0" borderId="0" xfId="0"/>
    <xf numFmtId="0" fontId="0" fillId="0" borderId="0" xfId="0" applyBorder="1"/>
    <xf numFmtId="0" fontId="6" fillId="0" borderId="0" xfId="0" applyFont="1"/>
    <xf numFmtId="164" fontId="7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10" fillId="0" borderId="0" xfId="0" applyFont="1"/>
    <xf numFmtId="17" fontId="8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4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7" fillId="0" borderId="0" xfId="0" applyFont="1" applyBorder="1"/>
    <xf numFmtId="0" fontId="23" fillId="0" borderId="0" xfId="0" applyFont="1"/>
    <xf numFmtId="0" fontId="23" fillId="0" borderId="0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" fontId="25" fillId="0" borderId="4" xfId="0" applyNumberFormat="1" applyFont="1" applyFill="1" applyBorder="1" applyAlignment="1">
      <alignment vertical="center" wrapText="1"/>
    </xf>
    <xf numFmtId="3" fontId="17" fillId="0" borderId="7" xfId="0" applyNumberFormat="1" applyFont="1" applyBorder="1"/>
    <xf numFmtId="3" fontId="17" fillId="0" borderId="3" xfId="0" applyNumberFormat="1" applyFont="1" applyFill="1" applyBorder="1"/>
    <xf numFmtId="10" fontId="20" fillId="0" borderId="4" xfId="0" applyNumberFormat="1" applyFont="1" applyFill="1" applyBorder="1"/>
    <xf numFmtId="3" fontId="25" fillId="0" borderId="5" xfId="0" applyNumberFormat="1" applyFont="1" applyFill="1" applyBorder="1" applyAlignment="1"/>
    <xf numFmtId="3" fontId="17" fillId="0" borderId="3" xfId="0" applyNumberFormat="1" applyFont="1" applyFill="1" applyBorder="1" applyAlignment="1"/>
    <xf numFmtId="3" fontId="17" fillId="0" borderId="2" xfId="0" applyNumberFormat="1" applyFont="1" applyFill="1" applyBorder="1"/>
    <xf numFmtId="3" fontId="17" fillId="0" borderId="5" xfId="0" applyNumberFormat="1" applyFont="1" applyFill="1" applyBorder="1"/>
    <xf numFmtId="10" fontId="20" fillId="0" borderId="6" xfId="0" applyNumberFormat="1" applyFont="1" applyFill="1" applyBorder="1"/>
    <xf numFmtId="0" fontId="17" fillId="0" borderId="2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10" fontId="20" fillId="0" borderId="4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10" fontId="20" fillId="0" borderId="6" xfId="0" applyNumberFormat="1" applyFont="1" applyFill="1" applyBorder="1" applyAlignment="1">
      <alignment horizontal="right"/>
    </xf>
    <xf numFmtId="17" fontId="25" fillId="0" borderId="8" xfId="0" applyNumberFormat="1" applyFont="1" applyFill="1" applyBorder="1" applyAlignment="1">
      <alignment vertical="center" wrapText="1"/>
    </xf>
    <xf numFmtId="3" fontId="17" fillId="0" borderId="9" xfId="0" applyNumberFormat="1" applyFont="1" applyFill="1" applyBorder="1"/>
    <xf numFmtId="3" fontId="17" fillId="0" borderId="10" xfId="0" applyNumberFormat="1" applyFont="1" applyFill="1" applyBorder="1"/>
    <xf numFmtId="10" fontId="20" fillId="0" borderId="8" xfId="0" applyNumberFormat="1" applyFont="1" applyFill="1" applyBorder="1"/>
    <xf numFmtId="3" fontId="17" fillId="0" borderId="11" xfId="0" applyNumberFormat="1" applyFont="1" applyFill="1" applyBorder="1"/>
    <xf numFmtId="10" fontId="20" fillId="0" borderId="12" xfId="0" applyNumberFormat="1" applyFont="1" applyFill="1" applyBorder="1"/>
    <xf numFmtId="3" fontId="25" fillId="0" borderId="11" xfId="0" applyNumberFormat="1" applyFont="1" applyFill="1" applyBorder="1" applyAlignment="1"/>
    <xf numFmtId="3" fontId="17" fillId="0" borderId="10" xfId="0" applyNumberFormat="1" applyFont="1" applyFill="1" applyBorder="1" applyAlignment="1"/>
    <xf numFmtId="0" fontId="23" fillId="0" borderId="0" xfId="0" applyFont="1" applyFill="1" applyBorder="1"/>
    <xf numFmtId="17" fontId="2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/>
    <xf numFmtId="0" fontId="25" fillId="0" borderId="0" xfId="0" applyFont="1"/>
    <xf numFmtId="0" fontId="29" fillId="0" borderId="13" xfId="0" applyFont="1" applyBorder="1"/>
    <xf numFmtId="0" fontId="29" fillId="0" borderId="3" xfId="0" applyFont="1" applyBorder="1" applyAlignment="1">
      <alignment horizontal="center" vertical="center" wrapText="1"/>
    </xf>
    <xf numFmtId="17" fontId="25" fillId="9" borderId="13" xfId="0" applyNumberFormat="1" applyFont="1" applyFill="1" applyBorder="1" applyAlignment="1">
      <alignment vertical="center"/>
    </xf>
    <xf numFmtId="3" fontId="25" fillId="9" borderId="14" xfId="0" applyNumberFormat="1" applyFont="1" applyFill="1" applyBorder="1" applyAlignment="1">
      <alignment vertical="center"/>
    </xf>
    <xf numFmtId="17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3" fontId="25" fillId="0" borderId="14" xfId="0" applyNumberFormat="1" applyFont="1" applyBorder="1"/>
    <xf numFmtId="3" fontId="25" fillId="0" borderId="0" xfId="0" applyNumberFormat="1" applyFont="1" applyBorder="1"/>
    <xf numFmtId="3" fontId="25" fillId="9" borderId="14" xfId="0" applyNumberFormat="1" applyFont="1" applyFill="1" applyBorder="1"/>
    <xf numFmtId="3" fontId="25" fillId="0" borderId="0" xfId="0" applyNumberFormat="1" applyFont="1" applyBorder="1" applyAlignment="1">
      <alignment vertical="center"/>
    </xf>
    <xf numFmtId="3" fontId="25" fillId="0" borderId="14" xfId="0" applyNumberFormat="1" applyFont="1" applyFill="1" applyBorder="1"/>
    <xf numFmtId="17" fontId="25" fillId="0" borderId="13" xfId="0" applyNumberFormat="1" applyFont="1" applyFill="1" applyBorder="1" applyAlignment="1">
      <alignment vertical="center"/>
    </xf>
    <xf numFmtId="0" fontId="30" fillId="0" borderId="0" xfId="0" applyFont="1" applyAlignment="1"/>
    <xf numFmtId="3" fontId="24" fillId="0" borderId="3" xfId="0" applyNumberFormat="1" applyFont="1" applyBorder="1"/>
    <xf numFmtId="0" fontId="17" fillId="0" borderId="0" xfId="0" applyFont="1" applyAlignment="1"/>
    <xf numFmtId="0" fontId="25" fillId="0" borderId="10" xfId="0" applyFont="1" applyBorder="1" applyAlignment="1">
      <alignment horizontal="center" vertical="center" wrapText="1"/>
    </xf>
    <xf numFmtId="17" fontId="25" fillId="0" borderId="15" xfId="0" applyNumberFormat="1" applyFont="1" applyBorder="1" applyAlignment="1">
      <alignment vertical="center"/>
    </xf>
    <xf numFmtId="3" fontId="25" fillId="0" borderId="16" xfId="0" applyNumberFormat="1" applyFont="1" applyBorder="1" applyAlignment="1">
      <alignment vertical="center"/>
    </xf>
    <xf numFmtId="17" fontId="25" fillId="0" borderId="2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vertical="center"/>
    </xf>
    <xf numFmtId="3" fontId="25" fillId="0" borderId="3" xfId="0" applyNumberFormat="1" applyFont="1" applyBorder="1"/>
    <xf numFmtId="17" fontId="25" fillId="9" borderId="17" xfId="0" applyNumberFormat="1" applyFont="1" applyFill="1" applyBorder="1" applyAlignment="1">
      <alignment vertical="center"/>
    </xf>
    <xf numFmtId="3" fontId="25" fillId="9" borderId="18" xfId="0" applyNumberFormat="1" applyFont="1" applyFill="1" applyBorder="1"/>
    <xf numFmtId="3" fontId="25" fillId="9" borderId="18" xfId="0" applyNumberFormat="1" applyFont="1" applyFill="1" applyBorder="1" applyAlignment="1">
      <alignment vertical="center"/>
    </xf>
    <xf numFmtId="17" fontId="25" fillId="0" borderId="19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17" fontId="25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3" fontId="25" fillId="0" borderId="21" xfId="0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3" fontId="25" fillId="9" borderId="17" xfId="0" applyNumberFormat="1" applyFont="1" applyFill="1" applyBorder="1" applyAlignment="1">
      <alignment vertical="center"/>
    </xf>
    <xf numFmtId="17" fontId="25" fillId="0" borderId="22" xfId="0" applyNumberFormat="1" applyFont="1" applyBorder="1" applyAlignment="1">
      <alignment vertical="center"/>
    </xf>
    <xf numFmtId="17" fontId="25" fillId="9" borderId="23" xfId="0" applyNumberFormat="1" applyFont="1" applyFill="1" applyBorder="1" applyAlignment="1">
      <alignment vertical="center"/>
    </xf>
    <xf numFmtId="3" fontId="25" fillId="0" borderId="2" xfId="0" applyNumberFormat="1" applyFont="1" applyBorder="1"/>
    <xf numFmtId="3" fontId="25" fillId="9" borderId="17" xfId="0" applyNumberFormat="1" applyFont="1" applyFill="1" applyBorder="1"/>
    <xf numFmtId="0" fontId="33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3" fontId="17" fillId="10" borderId="3" xfId="0" applyNumberFormat="1" applyFont="1" applyFill="1" applyBorder="1" applyAlignment="1"/>
    <xf numFmtId="165" fontId="17" fillId="10" borderId="3" xfId="0" applyNumberFormat="1" applyFont="1" applyFill="1" applyBorder="1" applyAlignment="1">
      <alignment vertical="center" wrapText="1"/>
    </xf>
    <xf numFmtId="0" fontId="17" fillId="10" borderId="3" xfId="0" applyFont="1" applyFill="1" applyBorder="1"/>
    <xf numFmtId="0" fontId="25" fillId="10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/>
    <xf numFmtId="165" fontId="17" fillId="0" borderId="3" xfId="0" applyNumberFormat="1" applyFont="1" applyFill="1" applyBorder="1" applyAlignment="1">
      <alignment vertical="center" wrapText="1"/>
    </xf>
    <xf numFmtId="0" fontId="17" fillId="0" borderId="3" xfId="0" applyFont="1" applyBorder="1"/>
    <xf numFmtId="165" fontId="17" fillId="11" borderId="3" xfId="0" applyNumberFormat="1" applyFont="1" applyFill="1" applyBorder="1" applyAlignment="1">
      <alignment vertical="center" wrapText="1"/>
    </xf>
    <xf numFmtId="0" fontId="25" fillId="0" borderId="3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 wrapText="1"/>
    </xf>
    <xf numFmtId="3" fontId="17" fillId="12" borderId="3" xfId="0" applyNumberFormat="1" applyFont="1" applyFill="1" applyBorder="1" applyAlignment="1"/>
    <xf numFmtId="165" fontId="17" fillId="12" borderId="3" xfId="0" applyNumberFormat="1" applyFont="1" applyFill="1" applyBorder="1" applyAlignment="1">
      <alignment vertical="center" wrapText="1"/>
    </xf>
    <xf numFmtId="0" fontId="17" fillId="12" borderId="3" xfId="0" applyFont="1" applyFill="1" applyBorder="1"/>
    <xf numFmtId="0" fontId="25" fillId="12" borderId="3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1" fontId="17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/>
    <xf numFmtId="3" fontId="25" fillId="0" borderId="3" xfId="66" applyNumberFormat="1" applyFont="1" applyBorder="1" applyProtection="1">
      <protection locked="0"/>
    </xf>
    <xf numFmtId="3" fontId="25" fillId="12" borderId="3" xfId="66" applyNumberFormat="1" applyFont="1" applyFill="1" applyBorder="1" applyProtection="1">
      <protection locked="0"/>
    </xf>
    <xf numFmtId="1" fontId="17" fillId="12" borderId="3" xfId="0" applyNumberFormat="1" applyFont="1" applyFill="1" applyBorder="1" applyAlignment="1">
      <alignment vertical="center" wrapText="1"/>
    </xf>
    <xf numFmtId="0" fontId="17" fillId="0" borderId="0" xfId="0" applyFont="1" applyFill="1"/>
    <xf numFmtId="3" fontId="25" fillId="0" borderId="3" xfId="66" applyNumberFormat="1" applyFont="1" applyFill="1" applyBorder="1" applyProtection="1">
      <protection locked="0"/>
    </xf>
    <xf numFmtId="3" fontId="25" fillId="10" borderId="3" xfId="66" applyNumberFormat="1" applyFont="1" applyFill="1" applyBorder="1" applyProtection="1">
      <protection locked="0"/>
    </xf>
    <xf numFmtId="1" fontId="17" fillId="10" borderId="3" xfId="0" applyNumberFormat="1" applyFont="1" applyFill="1" applyBorder="1" applyAlignment="1">
      <alignment vertical="center" wrapText="1"/>
    </xf>
    <xf numFmtId="3" fontId="17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/>
    <xf numFmtId="0" fontId="33" fillId="0" borderId="1" xfId="0" applyFont="1" applyBorder="1" applyAlignment="1">
      <alignment vertical="center" wrapText="1"/>
    </xf>
    <xf numFmtId="17" fontId="29" fillId="0" borderId="3" xfId="0" applyNumberFormat="1" applyFont="1" applyBorder="1" applyAlignment="1">
      <alignment horizontal="left" vertical="center"/>
    </xf>
    <xf numFmtId="3" fontId="24" fillId="0" borderId="3" xfId="0" applyNumberFormat="1" applyFont="1" applyBorder="1" applyAlignment="1">
      <alignment horizontal="right" vertical="center"/>
    </xf>
    <xf numFmtId="164" fontId="24" fillId="13" borderId="3" xfId="0" applyNumberFormat="1" applyFont="1" applyFill="1" applyBorder="1" applyAlignment="1">
      <alignment horizontal="right" vertical="center"/>
    </xf>
    <xf numFmtId="17" fontId="29" fillId="0" borderId="16" xfId="0" applyNumberFormat="1" applyFont="1" applyBorder="1" applyAlignment="1">
      <alignment horizontal="left" vertical="center"/>
    </xf>
    <xf numFmtId="3" fontId="24" fillId="0" borderId="16" xfId="0" applyNumberFormat="1" applyFont="1" applyFill="1" applyBorder="1" applyAlignment="1">
      <alignment horizontal="right" vertical="center"/>
    </xf>
    <xf numFmtId="164" fontId="24" fillId="13" borderId="16" xfId="0" applyNumberFormat="1" applyFont="1" applyFill="1" applyBorder="1" applyAlignment="1">
      <alignment horizontal="right" vertical="center"/>
    </xf>
    <xf numFmtId="0" fontId="33" fillId="0" borderId="3" xfId="0" applyFont="1" applyBorder="1" applyAlignment="1">
      <alignment horizontal="center" vertical="center" wrapText="1"/>
    </xf>
    <xf numFmtId="3" fontId="17" fillId="0" borderId="0" xfId="0" applyNumberFormat="1" applyFont="1"/>
    <xf numFmtId="0" fontId="19" fillId="0" borderId="0" xfId="0" applyFont="1"/>
    <xf numFmtId="3" fontId="23" fillId="0" borderId="0" xfId="0" applyNumberFormat="1" applyFont="1"/>
    <xf numFmtId="17" fontId="24" fillId="9" borderId="3" xfId="0" applyNumberFormat="1" applyFont="1" applyFill="1" applyBorder="1" applyAlignment="1">
      <alignment horizontal="left" vertical="center"/>
    </xf>
    <xf numFmtId="3" fontId="19" fillId="0" borderId="3" xfId="0" applyNumberFormat="1" applyFont="1" applyBorder="1"/>
    <xf numFmtId="3" fontId="19" fillId="0" borderId="3" xfId="0" applyNumberFormat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36" fillId="0" borderId="0" xfId="0" applyFont="1"/>
    <xf numFmtId="17" fontId="20" fillId="0" borderId="13" xfId="0" applyNumberFormat="1" applyFont="1" applyFill="1" applyBorder="1" applyAlignment="1">
      <alignment vertical="center"/>
    </xf>
    <xf numFmtId="0" fontId="26" fillId="0" borderId="0" xfId="0" applyFont="1" applyFill="1"/>
    <xf numFmtId="17" fontId="37" fillId="0" borderId="13" xfId="0" applyNumberFormat="1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7" fontId="25" fillId="0" borderId="24" xfId="0" applyNumberFormat="1" applyFont="1" applyBorder="1" applyAlignment="1">
      <alignment vertical="center"/>
    </xf>
    <xf numFmtId="17" fontId="25" fillId="0" borderId="25" xfId="0" applyNumberFormat="1" applyFont="1" applyBorder="1" applyAlignment="1">
      <alignment vertical="center"/>
    </xf>
    <xf numFmtId="3" fontId="25" fillId="0" borderId="26" xfId="0" applyNumberFormat="1" applyFont="1" applyBorder="1"/>
    <xf numFmtId="3" fontId="25" fillId="0" borderId="26" xfId="0" applyNumberFormat="1" applyFont="1" applyFill="1" applyBorder="1"/>
    <xf numFmtId="3" fontId="25" fillId="0" borderId="27" xfId="0" applyNumberFormat="1" applyFont="1" applyFill="1" applyBorder="1"/>
    <xf numFmtId="17" fontId="20" fillId="0" borderId="28" xfId="0" applyNumberFormat="1" applyFont="1" applyFill="1" applyBorder="1" applyAlignment="1">
      <alignment vertical="center"/>
    </xf>
    <xf numFmtId="3" fontId="25" fillId="0" borderId="29" xfId="0" applyNumberFormat="1" applyFont="1" applyFill="1" applyBorder="1"/>
    <xf numFmtId="17" fontId="20" fillId="9" borderId="13" xfId="0" applyNumberFormat="1" applyFont="1" applyFill="1" applyBorder="1" applyAlignment="1">
      <alignment vertical="center"/>
    </xf>
    <xf numFmtId="17" fontId="37" fillId="9" borderId="13" xfId="0" applyNumberFormat="1" applyFont="1" applyFill="1" applyBorder="1" applyAlignment="1">
      <alignment vertical="center"/>
    </xf>
    <xf numFmtId="0" fontId="38" fillId="0" borderId="0" xfId="0" applyFont="1"/>
    <xf numFmtId="0" fontId="28" fillId="0" borderId="0" xfId="0" applyFont="1"/>
    <xf numFmtId="0" fontId="12" fillId="0" borderId="0" xfId="0" applyFont="1"/>
    <xf numFmtId="0" fontId="39" fillId="0" borderId="0" xfId="0" applyFont="1"/>
    <xf numFmtId="0" fontId="29" fillId="0" borderId="3" xfId="0" applyFont="1" applyBorder="1" applyAlignment="1">
      <alignment horizontal="center" vertical="center"/>
    </xf>
    <xf numFmtId="164" fontId="25" fillId="9" borderId="14" xfId="0" applyNumberFormat="1" applyFont="1" applyFill="1" applyBorder="1" applyAlignment="1">
      <alignment horizontal="center" vertical="center"/>
    </xf>
    <xf numFmtId="164" fontId="29" fillId="9" borderId="14" xfId="0" applyNumberFormat="1" applyFont="1" applyFill="1" applyBorder="1" applyAlignment="1">
      <alignment horizontal="center" vertical="center"/>
    </xf>
    <xf numFmtId="0" fontId="17" fillId="0" borderId="30" xfId="0" applyFont="1" applyBorder="1"/>
    <xf numFmtId="164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3" fontId="29" fillId="0" borderId="14" xfId="0" applyNumberFormat="1" applyFont="1" applyBorder="1"/>
    <xf numFmtId="164" fontId="29" fillId="0" borderId="14" xfId="0" applyNumberFormat="1" applyFont="1" applyBorder="1" applyAlignment="1">
      <alignment horizontal="center" vertical="center"/>
    </xf>
    <xf numFmtId="3" fontId="25" fillId="0" borderId="14" xfId="0" applyNumberFormat="1" applyFont="1" applyFill="1" applyBorder="1" applyAlignment="1">
      <alignment vertical="center"/>
    </xf>
    <xf numFmtId="164" fontId="25" fillId="0" borderId="14" xfId="0" applyNumberFormat="1" applyFont="1" applyFill="1" applyBorder="1" applyAlignment="1">
      <alignment horizontal="center" vertical="center"/>
    </xf>
    <xf numFmtId="164" fontId="29" fillId="0" borderId="14" xfId="0" applyNumberFormat="1" applyFont="1" applyFill="1" applyBorder="1" applyAlignment="1">
      <alignment horizontal="center" vertical="center"/>
    </xf>
    <xf numFmtId="17" fontId="25" fillId="0" borderId="28" xfId="0" applyNumberFormat="1" applyFont="1" applyBorder="1" applyAlignment="1">
      <alignment vertical="center"/>
    </xf>
    <xf numFmtId="3" fontId="25" fillId="0" borderId="29" xfId="0" applyNumberFormat="1" applyFont="1" applyBorder="1"/>
    <xf numFmtId="17" fontId="25" fillId="0" borderId="28" xfId="0" applyNumberFormat="1" applyFont="1" applyFill="1" applyBorder="1" applyAlignment="1">
      <alignment vertical="center"/>
    </xf>
    <xf numFmtId="17" fontId="25" fillId="9" borderId="28" xfId="0" applyNumberFormat="1" applyFont="1" applyFill="1" applyBorder="1" applyAlignment="1">
      <alignment vertical="center"/>
    </xf>
    <xf numFmtId="3" fontId="25" fillId="9" borderId="29" xfId="0" applyNumberFormat="1" applyFont="1" applyFill="1" applyBorder="1"/>
    <xf numFmtId="17" fontId="25" fillId="0" borderId="31" xfId="0" applyNumberFormat="1" applyFont="1" applyBorder="1" applyAlignment="1">
      <alignment vertical="center"/>
    </xf>
    <xf numFmtId="3" fontId="25" fillId="0" borderId="18" xfId="0" applyNumberFormat="1" applyFont="1" applyFill="1" applyBorder="1"/>
    <xf numFmtId="17" fontId="37" fillId="0" borderId="32" xfId="0" applyNumberFormat="1" applyFont="1" applyBorder="1" applyAlignment="1">
      <alignment vertical="center"/>
    </xf>
    <xf numFmtId="3" fontId="25" fillId="0" borderId="16" xfId="0" applyNumberFormat="1" applyFont="1" applyBorder="1"/>
    <xf numFmtId="3" fontId="25" fillId="0" borderId="18" xfId="0" applyNumberFormat="1" applyFont="1" applyBorder="1"/>
    <xf numFmtId="17" fontId="25" fillId="0" borderId="17" xfId="0" applyNumberFormat="1" applyFont="1" applyFill="1" applyBorder="1" applyAlignment="1">
      <alignment vertical="center"/>
    </xf>
    <xf numFmtId="3" fontId="25" fillId="0" borderId="33" xfId="0" applyNumberFormat="1" applyFont="1" applyFill="1" applyBorder="1"/>
    <xf numFmtId="3" fontId="25" fillId="0" borderId="34" xfId="0" applyNumberFormat="1" applyFont="1" applyBorder="1"/>
    <xf numFmtId="17" fontId="25" fillId="0" borderId="17" xfId="0" applyNumberFormat="1" applyFont="1" applyBorder="1" applyAlignment="1">
      <alignment vertical="center"/>
    </xf>
    <xf numFmtId="3" fontId="25" fillId="0" borderId="33" xfId="0" applyNumberFormat="1" applyFont="1" applyBorder="1"/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/>
    <xf numFmtId="3" fontId="17" fillId="9" borderId="14" xfId="0" applyNumberFormat="1" applyFont="1" applyFill="1" applyBorder="1"/>
    <xf numFmtId="164" fontId="17" fillId="9" borderId="14" xfId="0" applyNumberFormat="1" applyFont="1" applyFill="1" applyBorder="1"/>
    <xf numFmtId="3" fontId="17" fillId="0" borderId="18" xfId="0" applyNumberFormat="1" applyFont="1" applyFill="1" applyBorder="1"/>
    <xf numFmtId="3" fontId="17" fillId="0" borderId="0" xfId="0" applyNumberFormat="1" applyFont="1" applyFill="1" applyBorder="1"/>
    <xf numFmtId="164" fontId="17" fillId="0" borderId="14" xfId="0" applyNumberFormat="1" applyFont="1" applyFill="1" applyBorder="1"/>
    <xf numFmtId="3" fontId="17" fillId="14" borderId="18" xfId="0" applyNumberFormat="1" applyFont="1" applyFill="1" applyBorder="1"/>
    <xf numFmtId="164" fontId="17" fillId="14" borderId="14" xfId="0" applyNumberFormat="1" applyFont="1" applyFill="1" applyBorder="1"/>
    <xf numFmtId="3" fontId="17" fillId="9" borderId="18" xfId="0" applyNumberFormat="1" applyFont="1" applyFill="1" applyBorder="1"/>
    <xf numFmtId="0" fontId="17" fillId="9" borderId="14" xfId="0" applyFont="1" applyFill="1" applyBorder="1"/>
    <xf numFmtId="3" fontId="17" fillId="0" borderId="14" xfId="0" applyNumberFormat="1" applyFont="1" applyFill="1" applyBorder="1"/>
    <xf numFmtId="0" fontId="17" fillId="14" borderId="14" xfId="0" applyFont="1" applyFill="1" applyBorder="1"/>
    <xf numFmtId="0" fontId="17" fillId="0" borderId="14" xfId="0" applyFont="1" applyFill="1" applyBorder="1"/>
    <xf numFmtId="3" fontId="17" fillId="14" borderId="14" xfId="0" applyNumberFormat="1" applyFont="1" applyFill="1" applyBorder="1"/>
    <xf numFmtId="0" fontId="17" fillId="0" borderId="14" xfId="0" applyFont="1" applyBorder="1"/>
    <xf numFmtId="0" fontId="17" fillId="0" borderId="14" xfId="0" quotePrefix="1" applyFont="1" applyBorder="1"/>
    <xf numFmtId="164" fontId="17" fillId="0" borderId="0" xfId="0" applyNumberFormat="1" applyFont="1"/>
    <xf numFmtId="0" fontId="29" fillId="9" borderId="3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9" fillId="14" borderId="3" xfId="0" applyFont="1" applyFill="1" applyBorder="1" applyAlignment="1">
      <alignment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4" xfId="0" applyFont="1" applyBorder="1"/>
    <xf numFmtId="0" fontId="41" fillId="0" borderId="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0" fontId="25" fillId="0" borderId="16" xfId="0" applyFont="1" applyBorder="1"/>
    <xf numFmtId="0" fontId="25" fillId="0" borderId="34" xfId="0" applyFont="1" applyBorder="1"/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/>
    <xf numFmtId="0" fontId="25" fillId="0" borderId="4" xfId="0" applyFont="1" applyBorder="1"/>
    <xf numFmtId="3" fontId="25" fillId="0" borderId="4" xfId="0" applyNumberFormat="1" applyFont="1" applyBorder="1"/>
    <xf numFmtId="2" fontId="25" fillId="0" borderId="3" xfId="0" applyNumberFormat="1" applyFont="1" applyBorder="1" applyAlignment="1">
      <alignment horizontal="center" vertical="center"/>
    </xf>
    <xf numFmtId="164" fontId="25" fillId="9" borderId="18" xfId="0" applyNumberFormat="1" applyFont="1" applyFill="1" applyBorder="1" applyAlignment="1">
      <alignment horizontal="center" vertical="center"/>
    </xf>
    <xf numFmtId="164" fontId="29" fillId="9" borderId="18" xfId="0" applyNumberFormat="1" applyFont="1" applyFill="1" applyBorder="1" applyAlignment="1">
      <alignment horizontal="center" vertical="center"/>
    </xf>
    <xf numFmtId="164" fontId="29" fillId="9" borderId="33" xfId="0" applyNumberFormat="1" applyFont="1" applyFill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42" fillId="0" borderId="0" xfId="0" applyFont="1"/>
    <xf numFmtId="0" fontId="43" fillId="0" borderId="0" xfId="0" applyFont="1"/>
    <xf numFmtId="0" fontId="43" fillId="0" borderId="0" xfId="0" applyFont="1" applyAlignment="1"/>
    <xf numFmtId="0" fontId="44" fillId="0" borderId="0" xfId="0" applyFont="1"/>
    <xf numFmtId="0" fontId="27" fillId="0" borderId="0" xfId="0" applyFont="1"/>
    <xf numFmtId="0" fontId="42" fillId="0" borderId="0" xfId="0" applyFont="1" applyAlignment="1"/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3" fontId="23" fillId="0" borderId="2" xfId="0" applyNumberFormat="1" applyFont="1" applyBorder="1"/>
    <xf numFmtId="3" fontId="23" fillId="0" borderId="3" xfId="0" applyNumberFormat="1" applyFont="1" applyBorder="1"/>
    <xf numFmtId="0" fontId="19" fillId="0" borderId="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3" fontId="23" fillId="0" borderId="9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0" fontId="19" fillId="0" borderId="11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left"/>
    </xf>
    <xf numFmtId="3" fontId="19" fillId="0" borderId="3" xfId="0" applyNumberFormat="1" applyFont="1" applyBorder="1" applyAlignment="1">
      <alignment horizontal="left"/>
    </xf>
    <xf numFmtId="3" fontId="19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Border="1"/>
    <xf numFmtId="0" fontId="19" fillId="0" borderId="35" xfId="0" applyFont="1" applyBorder="1"/>
    <xf numFmtId="0" fontId="12" fillId="0" borderId="0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23" fillId="0" borderId="32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3" fontId="24" fillId="0" borderId="2" xfId="65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7" fillId="15" borderId="18" xfId="0" applyNumberFormat="1" applyFont="1" applyFill="1" applyBorder="1" applyAlignment="1"/>
    <xf numFmtId="165" fontId="17" fillId="15" borderId="18" xfId="0" applyNumberFormat="1" applyFont="1" applyFill="1" applyBorder="1" applyAlignment="1">
      <alignment vertical="center" wrapText="1"/>
    </xf>
    <xf numFmtId="17" fontId="25" fillId="0" borderId="19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/>
    <xf numFmtId="165" fontId="17" fillId="0" borderId="20" xfId="0" applyNumberFormat="1" applyFont="1" applyFill="1" applyBorder="1" applyAlignment="1">
      <alignment vertical="center" wrapText="1"/>
    </xf>
    <xf numFmtId="0" fontId="17" fillId="0" borderId="20" xfId="0" applyFont="1" applyBorder="1"/>
    <xf numFmtId="3" fontId="25" fillId="0" borderId="20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>
      <alignment vertical="center" wrapText="1"/>
    </xf>
    <xf numFmtId="1" fontId="17" fillId="0" borderId="20" xfId="0" applyNumberFormat="1" applyFont="1" applyFill="1" applyBorder="1" applyAlignment="1">
      <alignment vertical="center" wrapText="1"/>
    </xf>
    <xf numFmtId="165" fontId="17" fillId="0" borderId="21" xfId="0" applyNumberFormat="1" applyFont="1" applyFill="1" applyBorder="1" applyAlignment="1">
      <alignment vertical="center" wrapText="1"/>
    </xf>
    <xf numFmtId="17" fontId="25" fillId="0" borderId="2" xfId="0" applyNumberFormat="1" applyFont="1" applyFill="1" applyBorder="1" applyAlignment="1">
      <alignment vertical="center"/>
    </xf>
    <xf numFmtId="165" fontId="17" fillId="0" borderId="4" xfId="0" applyNumberFormat="1" applyFont="1" applyFill="1" applyBorder="1" applyAlignment="1">
      <alignment vertical="center" wrapText="1"/>
    </xf>
    <xf numFmtId="17" fontId="25" fillId="12" borderId="2" xfId="0" applyNumberFormat="1" applyFont="1" applyFill="1" applyBorder="1" applyAlignment="1">
      <alignment vertical="center"/>
    </xf>
    <xf numFmtId="165" fontId="17" fillId="12" borderId="4" xfId="0" applyNumberFormat="1" applyFont="1" applyFill="1" applyBorder="1" applyAlignment="1">
      <alignment vertical="center" wrapText="1"/>
    </xf>
    <xf numFmtId="17" fontId="25" fillId="10" borderId="2" xfId="0" applyNumberFormat="1" applyFont="1" applyFill="1" applyBorder="1" applyAlignment="1">
      <alignment vertical="center"/>
    </xf>
    <xf numFmtId="165" fontId="17" fillId="10" borderId="4" xfId="0" applyNumberFormat="1" applyFont="1" applyFill="1" applyBorder="1" applyAlignment="1">
      <alignment vertical="center" wrapText="1"/>
    </xf>
    <xf numFmtId="0" fontId="50" fillId="0" borderId="0" xfId="0" applyFont="1"/>
    <xf numFmtId="17" fontId="25" fillId="9" borderId="31" xfId="0" applyNumberFormat="1" applyFont="1" applyFill="1" applyBorder="1" applyAlignment="1">
      <alignment vertical="center"/>
    </xf>
    <xf numFmtId="3" fontId="25" fillId="9" borderId="33" xfId="0" applyNumberFormat="1" applyFont="1" applyFill="1" applyBorder="1"/>
    <xf numFmtId="3" fontId="25" fillId="0" borderId="4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17" fontId="25" fillId="0" borderId="37" xfId="0" applyNumberFormat="1" applyFont="1" applyBorder="1" applyAlignment="1">
      <alignment vertical="center"/>
    </xf>
    <xf numFmtId="17" fontId="25" fillId="0" borderId="38" xfId="0" applyNumberFormat="1" applyFont="1" applyBorder="1" applyAlignment="1">
      <alignment vertical="center"/>
    </xf>
    <xf numFmtId="17" fontId="25" fillId="15" borderId="17" xfId="0" applyNumberFormat="1" applyFont="1" applyFill="1" applyBorder="1" applyAlignment="1">
      <alignment vertical="center"/>
    </xf>
    <xf numFmtId="165" fontId="17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5" fillId="0" borderId="39" xfId="0" applyNumberFormat="1" applyFont="1" applyBorder="1"/>
    <xf numFmtId="3" fontId="25" fillId="0" borderId="40" xfId="0" applyNumberFormat="1" applyFont="1" applyBorder="1"/>
    <xf numFmtId="3" fontId="25" fillId="0" borderId="0" xfId="66" applyNumberFormat="1" applyFont="1" applyBorder="1" applyProtection="1">
      <protection locked="0"/>
    </xf>
    <xf numFmtId="0" fontId="25" fillId="0" borderId="0" xfId="0" applyNumberFormat="1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vertical="center" wrapText="1"/>
    </xf>
    <xf numFmtId="0" fontId="46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7" fillId="0" borderId="0" xfId="0" applyFont="1" applyFill="1"/>
    <xf numFmtId="1" fontId="47" fillId="0" borderId="0" xfId="0" applyNumberFormat="1" applyFont="1" applyFill="1" applyAlignment="1">
      <alignment horizontal="right"/>
    </xf>
    <xf numFmtId="0" fontId="0" fillId="0" borderId="7" xfId="0" applyBorder="1"/>
    <xf numFmtId="1" fontId="47" fillId="0" borderId="3" xfId="0" applyNumberFormat="1" applyFont="1" applyFill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42" xfId="0" applyFont="1" applyBorder="1" applyAlignment="1">
      <alignment wrapText="1"/>
    </xf>
    <xf numFmtId="0" fontId="46" fillId="0" borderId="43" xfId="0" applyFont="1" applyBorder="1" applyAlignment="1">
      <alignment wrapText="1"/>
    </xf>
    <xf numFmtId="0" fontId="46" fillId="0" borderId="43" xfId="0" applyFont="1" applyBorder="1" applyAlignment="1">
      <alignment horizontal="right" wrapText="1"/>
    </xf>
    <xf numFmtId="0" fontId="46" fillId="0" borderId="44" xfId="0" applyFont="1" applyBorder="1" applyAlignment="1">
      <alignment wrapText="1"/>
    </xf>
    <xf numFmtId="0" fontId="46" fillId="0" borderId="12" xfId="0" applyFont="1" applyBorder="1" applyAlignment="1">
      <alignment wrapText="1"/>
    </xf>
    <xf numFmtId="0" fontId="46" fillId="0" borderId="8" xfId="0" applyFont="1" applyBorder="1" applyAlignment="1">
      <alignment wrapText="1"/>
    </xf>
    <xf numFmtId="0" fontId="47" fillId="0" borderId="34" xfId="0" applyFont="1" applyBorder="1" applyAlignment="1">
      <alignment horizontal="center" vertical="center" wrapText="1"/>
    </xf>
    <xf numFmtId="0" fontId="49" fillId="0" borderId="45" xfId="0" applyFont="1" applyBorder="1" applyAlignment="1">
      <alignment wrapText="1"/>
    </xf>
    <xf numFmtId="0" fontId="49" fillId="0" borderId="46" xfId="0" applyFont="1" applyBorder="1" applyAlignment="1">
      <alignment wrapText="1"/>
    </xf>
    <xf numFmtId="0" fontId="49" fillId="0" borderId="27" xfId="0" applyFont="1" applyBorder="1" applyAlignment="1">
      <alignment wrapText="1"/>
    </xf>
    <xf numFmtId="0" fontId="49" fillId="0" borderId="5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49" fillId="0" borderId="4" xfId="0" applyFont="1" applyBorder="1" applyAlignment="1">
      <alignment wrapText="1"/>
    </xf>
    <xf numFmtId="0" fontId="46" fillId="0" borderId="38" xfId="0" applyFont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46" fillId="0" borderId="3" xfId="0" applyFont="1" applyBorder="1" applyAlignment="1">
      <alignment wrapText="1"/>
    </xf>
    <xf numFmtId="0" fontId="46" fillId="0" borderId="4" xfId="0" applyFont="1" applyBorder="1" applyAlignment="1">
      <alignment wrapText="1"/>
    </xf>
    <xf numFmtId="0" fontId="46" fillId="0" borderId="3" xfId="0" applyFont="1" applyBorder="1" applyAlignment="1">
      <alignment horizontal="right" wrapText="1"/>
    </xf>
    <xf numFmtId="0" fontId="46" fillId="0" borderId="38" xfId="0" applyFont="1" applyBorder="1" applyAlignment="1">
      <alignment wrapText="1"/>
    </xf>
    <xf numFmtId="0" fontId="46" fillId="0" borderId="47" xfId="0" applyFont="1" applyBorder="1" applyAlignment="1">
      <alignment wrapText="1"/>
    </xf>
    <xf numFmtId="0" fontId="46" fillId="0" borderId="11" xfId="0" applyFont="1" applyBorder="1" applyAlignment="1">
      <alignment wrapText="1"/>
    </xf>
    <xf numFmtId="0" fontId="46" fillId="0" borderId="10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1" xfId="0" applyFont="1" applyBorder="1" applyAlignment="1">
      <alignment wrapText="1"/>
    </xf>
    <xf numFmtId="0" fontId="49" fillId="0" borderId="32" xfId="0" applyFont="1" applyBorder="1" applyAlignment="1">
      <alignment wrapText="1"/>
    </xf>
    <xf numFmtId="0" fontId="49" fillId="0" borderId="0" xfId="0" applyFont="1" applyBorder="1" applyAlignment="1">
      <alignment wrapText="1"/>
    </xf>
    <xf numFmtId="0" fontId="49" fillId="0" borderId="48" xfId="0" applyFont="1" applyBorder="1" applyAlignment="1">
      <alignment wrapText="1"/>
    </xf>
    <xf numFmtId="0" fontId="49" fillId="0" borderId="49" xfId="0" applyFont="1" applyBorder="1" applyAlignment="1">
      <alignment wrapText="1"/>
    </xf>
    <xf numFmtId="0" fontId="46" fillId="0" borderId="41" xfId="0" applyFont="1" applyBorder="1" applyAlignment="1">
      <alignment wrapText="1"/>
    </xf>
    <xf numFmtId="1" fontId="47" fillId="0" borderId="9" xfId="0" applyNumberFormat="1" applyFont="1" applyFill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left"/>
    </xf>
    <xf numFmtId="3" fontId="24" fillId="0" borderId="20" xfId="0" applyNumberFormat="1" applyFont="1" applyBorder="1" applyAlignment="1">
      <alignment horizontal="left"/>
    </xf>
    <xf numFmtId="3" fontId="24" fillId="0" borderId="21" xfId="0" applyNumberFormat="1" applyFont="1" applyBorder="1" applyAlignment="1">
      <alignment horizontal="left"/>
    </xf>
    <xf numFmtId="3" fontId="33" fillId="0" borderId="2" xfId="0" applyNumberFormat="1" applyFont="1" applyBorder="1" applyAlignment="1">
      <alignment horizontal="left"/>
    </xf>
    <xf numFmtId="3" fontId="33" fillId="0" borderId="3" xfId="0" applyNumberFormat="1" applyFont="1" applyBorder="1" applyAlignment="1">
      <alignment horizontal="left"/>
    </xf>
    <xf numFmtId="3" fontId="33" fillId="0" borderId="4" xfId="0" applyNumberFormat="1" applyFont="1" applyBorder="1" applyAlignment="1">
      <alignment horizontal="left"/>
    </xf>
    <xf numFmtId="3" fontId="24" fillId="0" borderId="2" xfId="0" applyNumberFormat="1" applyFont="1" applyBorder="1" applyAlignment="1">
      <alignment horizontal="left"/>
    </xf>
    <xf numFmtId="3" fontId="24" fillId="0" borderId="3" xfId="0" applyNumberFormat="1" applyFont="1" applyBorder="1" applyAlignment="1">
      <alignment horizontal="left"/>
    </xf>
    <xf numFmtId="3" fontId="24" fillId="0" borderId="4" xfId="0" applyNumberFormat="1" applyFont="1" applyBorder="1" applyAlignment="1">
      <alignment horizontal="left"/>
    </xf>
    <xf numFmtId="3" fontId="24" fillId="0" borderId="17" xfId="0" applyNumberFormat="1" applyFont="1" applyBorder="1" applyAlignment="1">
      <alignment horizontal="left"/>
    </xf>
    <xf numFmtId="3" fontId="24" fillId="0" borderId="18" xfId="0" applyNumberFormat="1" applyFont="1" applyBorder="1" applyAlignment="1">
      <alignment horizontal="left"/>
    </xf>
    <xf numFmtId="3" fontId="24" fillId="0" borderId="33" xfId="0" applyNumberFormat="1" applyFont="1" applyBorder="1" applyAlignment="1">
      <alignment horizontal="left"/>
    </xf>
    <xf numFmtId="3" fontId="24" fillId="0" borderId="9" xfId="0" applyNumberFormat="1" applyFont="1" applyBorder="1" applyAlignment="1">
      <alignment horizontal="left"/>
    </xf>
    <xf numFmtId="3" fontId="24" fillId="0" borderId="10" xfId="0" applyNumberFormat="1" applyFont="1" applyBorder="1" applyAlignment="1">
      <alignment horizontal="left"/>
    </xf>
    <xf numFmtId="3" fontId="24" fillId="0" borderId="8" xfId="0" applyNumberFormat="1" applyFont="1" applyBorder="1" applyAlignment="1">
      <alignment horizontal="left"/>
    </xf>
    <xf numFmtId="3" fontId="24" fillId="0" borderId="5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5" fillId="0" borderId="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4" fillId="0" borderId="32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19" fillId="0" borderId="0" xfId="0" applyNumberFormat="1" applyFont="1" applyBorder="1"/>
    <xf numFmtId="0" fontId="29" fillId="11" borderId="3" xfId="0" applyFont="1" applyFill="1" applyBorder="1" applyAlignment="1">
      <alignment vertical="center" wrapText="1"/>
    </xf>
    <xf numFmtId="3" fontId="17" fillId="11" borderId="14" xfId="0" applyNumberFormat="1" applyFont="1" applyFill="1" applyBorder="1"/>
    <xf numFmtId="164" fontId="17" fillId="11" borderId="14" xfId="0" applyNumberFormat="1" applyFont="1" applyFill="1" applyBorder="1"/>
    <xf numFmtId="0" fontId="17" fillId="11" borderId="14" xfId="0" applyFont="1" applyFill="1" applyBorder="1"/>
    <xf numFmtId="3" fontId="51" fillId="0" borderId="0" xfId="0" applyNumberFormat="1" applyFont="1"/>
    <xf numFmtId="165" fontId="51" fillId="0" borderId="0" xfId="0" applyNumberFormat="1" applyFont="1"/>
    <xf numFmtId="165" fontId="17" fillId="0" borderId="0" xfId="0" applyNumberFormat="1" applyFont="1"/>
    <xf numFmtId="0" fontId="25" fillId="0" borderId="50" xfId="0" applyFont="1" applyBorder="1"/>
    <xf numFmtId="0" fontId="25" fillId="0" borderId="51" xfId="0" applyFont="1" applyBorder="1"/>
    <xf numFmtId="0" fontId="46" fillId="0" borderId="0" xfId="0" applyFont="1" applyBorder="1" applyAlignment="1">
      <alignment wrapText="1"/>
    </xf>
    <xf numFmtId="3" fontId="25" fillId="0" borderId="4" xfId="0" applyNumberFormat="1" applyFont="1" applyFill="1" applyBorder="1" applyAlignment="1">
      <alignment vertical="center"/>
    </xf>
    <xf numFmtId="17" fontId="25" fillId="0" borderId="49" xfId="0" applyNumberFormat="1" applyFont="1" applyBorder="1"/>
    <xf numFmtId="165" fontId="25" fillId="9" borderId="14" xfId="0" applyNumberFormat="1" applyFont="1" applyFill="1" applyBorder="1" applyAlignment="1">
      <alignment horizontal="center" vertical="center"/>
    </xf>
    <xf numFmtId="3" fontId="25" fillId="0" borderId="0" xfId="0" applyNumberFormat="1" applyFont="1"/>
    <xf numFmtId="165" fontId="25" fillId="0" borderId="14" xfId="0" applyNumberFormat="1" applyFont="1" applyFill="1" applyBorder="1" applyAlignment="1">
      <alignment horizontal="center"/>
    </xf>
    <xf numFmtId="165" fontId="25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0" fontId="52" fillId="0" borderId="0" xfId="0" applyFont="1" applyFill="1"/>
    <xf numFmtId="164" fontId="54" fillId="0" borderId="14" xfId="0" applyNumberFormat="1" applyFont="1" applyFill="1" applyBorder="1" applyAlignment="1">
      <alignment horizontal="center" vertical="center"/>
    </xf>
    <xf numFmtId="0" fontId="53" fillId="0" borderId="0" xfId="0" applyFont="1"/>
    <xf numFmtId="3" fontId="33" fillId="0" borderId="3" xfId="0" applyNumberFormat="1" applyFont="1" applyBorder="1"/>
    <xf numFmtId="0" fontId="55" fillId="0" borderId="0" xfId="0" applyFont="1"/>
    <xf numFmtId="0" fontId="36" fillId="0" borderId="0" xfId="0" applyFont="1" applyFill="1"/>
    <xf numFmtId="17" fontId="25" fillId="14" borderId="13" xfId="0" applyNumberFormat="1" applyFont="1" applyFill="1" applyBorder="1" applyAlignment="1">
      <alignment vertical="center"/>
    </xf>
    <xf numFmtId="3" fontId="25" fillId="14" borderId="14" xfId="0" applyNumberFormat="1" applyFont="1" applyFill="1" applyBorder="1"/>
    <xf numFmtId="3" fontId="25" fillId="14" borderId="14" xfId="0" applyNumberFormat="1" applyFont="1" applyFill="1" applyBorder="1" applyAlignment="1">
      <alignment vertical="center"/>
    </xf>
    <xf numFmtId="164" fontId="25" fillId="14" borderId="14" xfId="0" applyNumberFormat="1" applyFont="1" applyFill="1" applyBorder="1" applyAlignment="1">
      <alignment horizontal="center" vertical="center"/>
    </xf>
    <xf numFmtId="164" fontId="29" fillId="14" borderId="14" xfId="0" applyNumberFormat="1" applyFont="1" applyFill="1" applyBorder="1" applyAlignment="1">
      <alignment horizontal="center" vertical="center"/>
    </xf>
    <xf numFmtId="165" fontId="25" fillId="14" borderId="14" xfId="0" applyNumberFormat="1" applyFont="1" applyFill="1" applyBorder="1" applyAlignment="1">
      <alignment horizontal="center"/>
    </xf>
    <xf numFmtId="165" fontId="25" fillId="14" borderId="14" xfId="0" applyNumberFormat="1" applyFont="1" applyFill="1" applyBorder="1" applyAlignment="1">
      <alignment horizontal="center" vertical="center"/>
    </xf>
    <xf numFmtId="3" fontId="17" fillId="11" borderId="3" xfId="0" applyNumberFormat="1" applyFont="1" applyFill="1" applyBorder="1" applyAlignment="1"/>
    <xf numFmtId="3" fontId="25" fillId="11" borderId="3" xfId="66" applyNumberFormat="1" applyFont="1" applyFill="1" applyBorder="1" applyProtection="1">
      <protection locked="0"/>
    </xf>
    <xf numFmtId="0" fontId="17" fillId="11" borderId="3" xfId="0" applyFont="1" applyFill="1" applyBorder="1"/>
    <xf numFmtId="0" fontId="25" fillId="11" borderId="3" xfId="0" applyNumberFormat="1" applyFont="1" applyFill="1" applyBorder="1" applyAlignment="1">
      <alignment vertical="center"/>
    </xf>
    <xf numFmtId="1" fontId="17" fillId="11" borderId="3" xfId="0" applyNumberFormat="1" applyFont="1" applyFill="1" applyBorder="1" applyAlignment="1">
      <alignment vertical="center" wrapText="1"/>
    </xf>
    <xf numFmtId="165" fontId="17" fillId="0" borderId="3" xfId="0" applyNumberFormat="1" applyFont="1" applyFill="1" applyBorder="1" applyAlignment="1"/>
    <xf numFmtId="165" fontId="25" fillId="0" borderId="3" xfId="66" applyNumberFormat="1" applyFont="1" applyFill="1" applyBorder="1" applyProtection="1">
      <protection locked="0"/>
    </xf>
    <xf numFmtId="17" fontId="25" fillId="11" borderId="2" xfId="0" applyNumberFormat="1" applyFont="1" applyFill="1" applyBorder="1" applyAlignment="1">
      <alignment vertical="center"/>
    </xf>
    <xf numFmtId="165" fontId="17" fillId="11" borderId="4" xfId="0" applyNumberFormat="1" applyFont="1" applyFill="1" applyBorder="1" applyAlignment="1">
      <alignment vertical="center" wrapText="1"/>
    </xf>
    <xf numFmtId="165" fontId="25" fillId="0" borderId="4" xfId="66" applyNumberFormat="1" applyFont="1" applyFill="1" applyBorder="1" applyProtection="1">
      <protection locked="0"/>
    </xf>
    <xf numFmtId="165" fontId="25" fillId="0" borderId="3" xfId="0" applyNumberFormat="1" applyFont="1" applyFill="1" applyBorder="1" applyAlignment="1"/>
    <xf numFmtId="0" fontId="25" fillId="0" borderId="3" xfId="0" applyFont="1" applyFill="1" applyBorder="1"/>
    <xf numFmtId="1" fontId="25" fillId="0" borderId="3" xfId="0" applyNumberFormat="1" applyFont="1" applyFill="1" applyBorder="1" applyAlignment="1">
      <alignment vertical="center" wrapText="1"/>
    </xf>
    <xf numFmtId="165" fontId="17" fillId="0" borderId="20" xfId="0" applyNumberFormat="1" applyFont="1" applyFill="1" applyBorder="1" applyAlignment="1"/>
    <xf numFmtId="3" fontId="25" fillId="0" borderId="20" xfId="66" applyNumberFormat="1" applyFont="1" applyFill="1" applyBorder="1" applyProtection="1">
      <protection locked="0"/>
    </xf>
    <xf numFmtId="0" fontId="17" fillId="0" borderId="20" xfId="0" applyFont="1" applyFill="1" applyBorder="1"/>
    <xf numFmtId="165" fontId="25" fillId="0" borderId="20" xfId="66" applyNumberFormat="1" applyFont="1" applyFill="1" applyBorder="1" applyProtection="1">
      <protection locked="0"/>
    </xf>
    <xf numFmtId="165" fontId="25" fillId="0" borderId="21" xfId="66" applyNumberFormat="1" applyFont="1" applyFill="1" applyBorder="1" applyProtection="1">
      <protection locked="0"/>
    </xf>
    <xf numFmtId="17" fontId="25" fillId="9" borderId="41" xfId="0" applyNumberFormat="1" applyFont="1" applyFill="1" applyBorder="1" applyAlignment="1">
      <alignment vertical="center"/>
    </xf>
    <xf numFmtId="3" fontId="25" fillId="9" borderId="33" xfId="0" applyNumberFormat="1" applyFont="1" applyFill="1" applyBorder="1" applyAlignment="1">
      <alignment vertical="center"/>
    </xf>
    <xf numFmtId="3" fontId="25" fillId="11" borderId="3" xfId="0" applyNumberFormat="1" applyFont="1" applyFill="1" applyBorder="1" applyAlignment="1">
      <alignment vertical="center"/>
    </xf>
    <xf numFmtId="3" fontId="25" fillId="11" borderId="4" xfId="0" applyNumberFormat="1" applyFont="1" applyFill="1" applyBorder="1" applyAlignment="1">
      <alignment vertical="center"/>
    </xf>
    <xf numFmtId="17" fontId="25" fillId="0" borderId="52" xfId="0" applyNumberFormat="1" applyFont="1" applyBorder="1" applyAlignment="1">
      <alignment vertical="center"/>
    </xf>
    <xf numFmtId="17" fontId="25" fillId="0" borderId="22" xfId="0" applyNumberFormat="1" applyFont="1" applyFill="1" applyBorder="1" applyAlignment="1">
      <alignment vertical="center"/>
    </xf>
    <xf numFmtId="17" fontId="25" fillId="11" borderId="22" xfId="0" applyNumberFormat="1" applyFont="1" applyFill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2" xfId="0" applyNumberFormat="1" applyFont="1" applyFill="1" applyBorder="1" applyAlignment="1">
      <alignment vertical="center"/>
    </xf>
    <xf numFmtId="3" fontId="25" fillId="11" borderId="2" xfId="0" applyNumberFormat="1" applyFont="1" applyFill="1" applyBorder="1" applyAlignment="1">
      <alignment vertical="center"/>
    </xf>
    <xf numFmtId="3" fontId="25" fillId="14" borderId="3" xfId="0" applyNumberFormat="1" applyFont="1" applyFill="1" applyBorder="1" applyAlignment="1">
      <alignment vertical="center"/>
    </xf>
    <xf numFmtId="3" fontId="25" fillId="0" borderId="21" xfId="0" applyNumberFormat="1" applyFont="1" applyFill="1" applyBorder="1" applyAlignment="1">
      <alignment vertical="center"/>
    </xf>
    <xf numFmtId="3" fontId="25" fillId="14" borderId="4" xfId="0" applyNumberFormat="1" applyFont="1" applyFill="1" applyBorder="1" applyAlignment="1">
      <alignment vertical="center"/>
    </xf>
    <xf numFmtId="164" fontId="25" fillId="0" borderId="3" xfId="0" applyNumberFormat="1" applyFont="1" applyFill="1" applyBorder="1" applyAlignment="1">
      <alignment horizontal="center" vertical="center"/>
    </xf>
    <xf numFmtId="164" fontId="25" fillId="11" borderId="3" xfId="0" applyNumberFormat="1" applyFont="1" applyFill="1" applyBorder="1" applyAlignment="1">
      <alignment horizontal="center" vertical="center"/>
    </xf>
    <xf numFmtId="0" fontId="25" fillId="11" borderId="3" xfId="0" applyFont="1" applyFill="1" applyBorder="1"/>
    <xf numFmtId="0" fontId="25" fillId="0" borderId="4" xfId="0" applyFont="1" applyFill="1" applyBorder="1"/>
    <xf numFmtId="0" fontId="25" fillId="11" borderId="4" xfId="0" applyFont="1" applyFill="1" applyBorder="1"/>
    <xf numFmtId="164" fontId="25" fillId="0" borderId="20" xfId="0" applyNumberFormat="1" applyFont="1" applyFill="1" applyBorder="1" applyAlignment="1">
      <alignment horizontal="center" vertical="center"/>
    </xf>
    <xf numFmtId="0" fontId="25" fillId="0" borderId="20" xfId="0" applyFont="1" applyFill="1" applyBorder="1"/>
    <xf numFmtId="0" fontId="25" fillId="0" borderId="21" xfId="0" applyFont="1" applyFill="1" applyBorder="1"/>
    <xf numFmtId="17" fontId="25" fillId="0" borderId="50" xfId="0" applyNumberFormat="1" applyFont="1" applyBorder="1"/>
    <xf numFmtId="3" fontId="25" fillId="0" borderId="45" xfId="0" applyNumberFormat="1" applyFont="1" applyBorder="1"/>
    <xf numFmtId="3" fontId="25" fillId="0" borderId="27" xfId="0" applyNumberFormat="1" applyFont="1" applyBorder="1"/>
    <xf numFmtId="164" fontId="17" fillId="11" borderId="0" xfId="0" applyNumberFormat="1" applyFont="1" applyFill="1" applyBorder="1"/>
    <xf numFmtId="0" fontId="29" fillId="11" borderId="18" xfId="0" applyFont="1" applyFill="1" applyBorder="1" applyAlignment="1">
      <alignment vertical="center" wrapText="1"/>
    </xf>
    <xf numFmtId="164" fontId="17" fillId="11" borderId="30" xfId="0" applyNumberFormat="1" applyFont="1" applyFill="1" applyBorder="1"/>
    <xf numFmtId="0" fontId="56" fillId="0" borderId="0" xfId="52" applyFont="1" applyFill="1" applyAlignment="1">
      <alignment horizontal="right"/>
    </xf>
    <xf numFmtId="0" fontId="56" fillId="0" borderId="0" xfId="52" applyFont="1" applyFill="1" applyBorder="1" applyAlignment="1">
      <alignment horizontal="right" wrapText="1"/>
    </xf>
    <xf numFmtId="164" fontId="17" fillId="14" borderId="30" xfId="0" applyNumberFormat="1" applyFont="1" applyFill="1" applyBorder="1"/>
    <xf numFmtId="3" fontId="25" fillId="11" borderId="43" xfId="0" applyNumberFormat="1" applyFont="1" applyFill="1" applyBorder="1"/>
    <xf numFmtId="3" fontId="25" fillId="11" borderId="30" xfId="57" applyNumberFormat="1" applyFont="1" applyFill="1" applyBorder="1"/>
    <xf numFmtId="3" fontId="17" fillId="11" borderId="30" xfId="0" applyNumberFormat="1" applyFont="1" applyFill="1" applyBorder="1"/>
    <xf numFmtId="3" fontId="25" fillId="0" borderId="0" xfId="0" applyNumberFormat="1" applyFont="1" applyFill="1" applyBorder="1" applyAlignment="1">
      <alignment vertical="center"/>
    </xf>
    <xf numFmtId="3" fontId="64" fillId="11" borderId="18" xfId="0" applyNumberFormat="1" applyFont="1" applyFill="1" applyBorder="1"/>
    <xf numFmtId="3" fontId="65" fillId="11" borderId="14" xfId="0" applyNumberFormat="1" applyFont="1" applyFill="1" applyBorder="1"/>
    <xf numFmtId="3" fontId="64" fillId="11" borderId="14" xfId="57" applyNumberFormat="1" applyFont="1" applyFill="1" applyBorder="1"/>
    <xf numFmtId="3" fontId="63" fillId="11" borderId="14" xfId="0" applyNumberFormat="1" applyFont="1" applyFill="1" applyBorder="1"/>
    <xf numFmtId="0" fontId="44" fillId="0" borderId="0" xfId="0" applyFont="1" applyBorder="1"/>
    <xf numFmtId="0" fontId="25" fillId="0" borderId="18" xfId="0" applyFont="1" applyFill="1" applyBorder="1"/>
    <xf numFmtId="3" fontId="25" fillId="0" borderId="3" xfId="0" applyNumberFormat="1" applyFont="1" applyFill="1" applyBorder="1" applyAlignment="1">
      <alignment horizontal="right" vertical="center"/>
    </xf>
    <xf numFmtId="168" fontId="11" fillId="0" borderId="3" xfId="57" applyNumberFormat="1" applyBorder="1" applyAlignment="1">
      <alignment horizontal="right"/>
    </xf>
    <xf numFmtId="3" fontId="11" fillId="0" borderId="3" xfId="57" applyNumberFormat="1" applyBorder="1" applyAlignment="1">
      <alignment horizontal="right"/>
    </xf>
    <xf numFmtId="17" fontId="25" fillId="14" borderId="2" xfId="0" applyNumberFormat="1" applyFont="1" applyFill="1" applyBorder="1" applyAlignment="1">
      <alignment vertical="center"/>
    </xf>
    <xf numFmtId="17" fontId="29" fillId="0" borderId="16" xfId="0" applyNumberFormat="1" applyFont="1" applyFill="1" applyBorder="1" applyAlignment="1">
      <alignment horizontal="left" vertical="center"/>
    </xf>
    <xf numFmtId="3" fontId="24" fillId="0" borderId="3" xfId="0" applyNumberFormat="1" applyFont="1" applyFill="1" applyBorder="1" applyAlignment="1">
      <alignment horizontal="right" vertical="center"/>
    </xf>
    <xf numFmtId="3" fontId="25" fillId="0" borderId="42" xfId="0" applyNumberFormat="1" applyFont="1" applyBorder="1"/>
    <xf numFmtId="17" fontId="25" fillId="0" borderId="41" xfId="0" applyNumberFormat="1" applyFont="1" applyBorder="1"/>
    <xf numFmtId="0" fontId="25" fillId="0" borderId="48" xfId="0" applyFont="1" applyBorder="1"/>
    <xf numFmtId="17" fontId="25" fillId="9" borderId="53" xfId="0" applyNumberFormat="1" applyFont="1" applyFill="1" applyBorder="1" applyAlignment="1">
      <alignment vertical="center"/>
    </xf>
    <xf numFmtId="17" fontId="37" fillId="9" borderId="54" xfId="0" applyNumberFormat="1" applyFont="1" applyFill="1" applyBorder="1" applyAlignment="1">
      <alignment vertical="center"/>
    </xf>
    <xf numFmtId="3" fontId="25" fillId="9" borderId="39" xfId="0" applyNumberFormat="1" applyFont="1" applyFill="1" applyBorder="1"/>
    <xf numFmtId="3" fontId="25" fillId="9" borderId="40" xfId="0" applyNumberFormat="1" applyFont="1" applyFill="1" applyBorder="1"/>
    <xf numFmtId="0" fontId="44" fillId="0" borderId="0" xfId="0" applyFont="1" applyFill="1" applyBorder="1"/>
    <xf numFmtId="0" fontId="0" fillId="0" borderId="20" xfId="0" applyBorder="1"/>
    <xf numFmtId="165" fontId="25" fillId="0" borderId="4" xfId="0" applyNumberFormat="1" applyFont="1" applyFill="1" applyBorder="1" applyAlignment="1"/>
    <xf numFmtId="3" fontId="25" fillId="0" borderId="18" xfId="0" applyNumberFormat="1" applyFont="1" applyFill="1" applyBorder="1" applyAlignment="1">
      <alignment vertical="center"/>
    </xf>
    <xf numFmtId="164" fontId="25" fillId="0" borderId="18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right" vertical="center"/>
    </xf>
    <xf numFmtId="0" fontId="25" fillId="0" borderId="33" xfId="0" applyFont="1" applyFill="1" applyBorder="1"/>
    <xf numFmtId="164" fontId="64" fillId="0" borderId="3" xfId="0" applyNumberFormat="1" applyFont="1" applyFill="1" applyBorder="1" applyAlignment="1">
      <alignment horizontal="center" vertical="center"/>
    </xf>
    <xf numFmtId="0" fontId="64" fillId="0" borderId="3" xfId="0" applyFont="1" applyFill="1" applyBorder="1"/>
    <xf numFmtId="17" fontId="25" fillId="14" borderId="17" xfId="0" applyNumberFormat="1" applyFont="1" applyFill="1" applyBorder="1" applyAlignment="1">
      <alignment vertical="center"/>
    </xf>
    <xf numFmtId="3" fontId="25" fillId="14" borderId="18" xfId="0" applyNumberFormat="1" applyFont="1" applyFill="1" applyBorder="1" applyAlignment="1">
      <alignment vertical="center"/>
    </xf>
    <xf numFmtId="3" fontId="25" fillId="14" borderId="33" xfId="0" applyNumberFormat="1" applyFont="1" applyFill="1" applyBorder="1" applyAlignment="1">
      <alignment vertical="center"/>
    </xf>
    <xf numFmtId="165" fontId="63" fillId="0" borderId="3" xfId="0" applyNumberFormat="1" applyFont="1" applyFill="1" applyBorder="1" applyAlignment="1">
      <alignment vertical="center" wrapText="1"/>
    </xf>
    <xf numFmtId="3" fontId="64" fillId="0" borderId="14" xfId="0" applyNumberFormat="1" applyFont="1" applyFill="1" applyBorder="1" applyAlignment="1">
      <alignment vertical="center"/>
    </xf>
    <xf numFmtId="3" fontId="64" fillId="0" borderId="14" xfId="0" applyNumberFormat="1" applyFont="1" applyFill="1" applyBorder="1"/>
    <xf numFmtId="165" fontId="64" fillId="0" borderId="14" xfId="0" applyNumberFormat="1" applyFont="1" applyFill="1" applyBorder="1" applyAlignment="1">
      <alignment horizontal="center"/>
    </xf>
    <xf numFmtId="165" fontId="64" fillId="0" borderId="14" xfId="0" applyNumberFormat="1" applyFont="1" applyFill="1" applyBorder="1" applyAlignment="1">
      <alignment horizontal="center" vertical="center"/>
    </xf>
    <xf numFmtId="164" fontId="29" fillId="0" borderId="13" xfId="0" applyNumberFormat="1" applyFont="1" applyFill="1" applyBorder="1" applyAlignment="1">
      <alignment horizontal="center" vertical="center"/>
    </xf>
    <xf numFmtId="165" fontId="65" fillId="0" borderId="3" xfId="0" applyNumberFormat="1" applyFont="1" applyFill="1" applyBorder="1" applyAlignment="1">
      <alignment vertical="center" wrapText="1"/>
    </xf>
    <xf numFmtId="17" fontId="25" fillId="0" borderId="24" xfId="0" applyNumberFormat="1" applyFont="1" applyFill="1" applyBorder="1" applyAlignment="1">
      <alignment vertical="center"/>
    </xf>
    <xf numFmtId="17" fontId="67" fillId="0" borderId="28" xfId="0" applyNumberFormat="1" applyFont="1" applyFill="1" applyBorder="1" applyAlignment="1">
      <alignment vertical="center"/>
    </xf>
    <xf numFmtId="17" fontId="37" fillId="0" borderId="53" xfId="0" applyNumberFormat="1" applyFont="1" applyFill="1" applyBorder="1" applyAlignment="1">
      <alignment vertical="center"/>
    </xf>
    <xf numFmtId="0" fontId="49" fillId="0" borderId="42" xfId="52" applyFont="1" applyBorder="1" applyAlignment="1">
      <alignment wrapText="1"/>
    </xf>
    <xf numFmtId="0" fontId="49" fillId="0" borderId="43" xfId="52" applyFont="1" applyBorder="1" applyAlignment="1">
      <alignment wrapText="1"/>
    </xf>
    <xf numFmtId="0" fontId="49" fillId="0" borderId="33" xfId="52" applyFont="1" applyBorder="1" applyAlignment="1">
      <alignment wrapText="1"/>
    </xf>
    <xf numFmtId="0" fontId="46" fillId="0" borderId="42" xfId="52" applyFont="1" applyBorder="1" applyAlignment="1">
      <alignment wrapText="1"/>
    </xf>
    <xf numFmtId="0" fontId="46" fillId="0" borderId="43" xfId="52" applyFont="1" applyBorder="1" applyAlignment="1">
      <alignment wrapText="1"/>
    </xf>
    <xf numFmtId="0" fontId="46" fillId="0" borderId="33" xfId="52" applyFont="1" applyBorder="1" applyAlignment="1">
      <alignment wrapText="1"/>
    </xf>
    <xf numFmtId="0" fontId="46" fillId="0" borderId="43" xfId="52" applyFont="1" applyBorder="1" applyAlignment="1">
      <alignment horizontal="right" wrapText="1"/>
    </xf>
    <xf numFmtId="0" fontId="49" fillId="0" borderId="0" xfId="0" applyFont="1" applyFill="1" applyBorder="1" applyAlignment="1">
      <alignment wrapText="1"/>
    </xf>
    <xf numFmtId="0" fontId="46" fillId="0" borderId="0" xfId="0" applyFont="1" applyFill="1" applyBorder="1" applyAlignment="1">
      <alignment wrapText="1"/>
    </xf>
    <xf numFmtId="0" fontId="46" fillId="0" borderId="0" xfId="0" applyFont="1" applyFill="1" applyBorder="1" applyAlignment="1">
      <alignment horizontal="right" wrapText="1"/>
    </xf>
    <xf numFmtId="49" fontId="47" fillId="0" borderId="0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wrapText="1"/>
    </xf>
    <xf numFmtId="1" fontId="47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5" fillId="0" borderId="13" xfId="0" applyNumberFormat="1" applyFont="1" applyFill="1" applyBorder="1"/>
    <xf numFmtId="164" fontId="64" fillId="0" borderId="14" xfId="0" applyNumberFormat="1" applyFont="1" applyFill="1" applyBorder="1" applyAlignment="1">
      <alignment horizontal="center" vertical="center"/>
    </xf>
    <xf numFmtId="0" fontId="46" fillId="0" borderId="22" xfId="52" applyFont="1" applyBorder="1" applyAlignment="1">
      <alignment wrapText="1"/>
    </xf>
    <xf numFmtId="0" fontId="46" fillId="0" borderId="6" xfId="52" applyFont="1" applyBorder="1" applyAlignment="1">
      <alignment wrapText="1"/>
    </xf>
    <xf numFmtId="0" fontId="46" fillId="0" borderId="4" xfId="52" applyFont="1" applyBorder="1" applyAlignment="1">
      <alignment wrapText="1"/>
    </xf>
    <xf numFmtId="3" fontId="25" fillId="0" borderId="39" xfId="0" applyNumberFormat="1" applyFont="1" applyFill="1" applyBorder="1"/>
    <xf numFmtId="164" fontId="17" fillId="14" borderId="18" xfId="0" applyNumberFormat="1" applyFont="1" applyFill="1" applyBorder="1"/>
    <xf numFmtId="17" fontId="64" fillId="0" borderId="2" xfId="0" applyNumberFormat="1" applyFont="1" applyFill="1" applyBorder="1" applyAlignment="1">
      <alignment vertical="center"/>
    </xf>
    <xf numFmtId="0" fontId="49" fillId="0" borderId="30" xfId="52" applyFont="1" applyBorder="1" applyAlignment="1">
      <alignment wrapText="1"/>
    </xf>
    <xf numFmtId="0" fontId="49" fillId="0" borderId="29" xfId="52" applyFont="1" applyBorder="1" applyAlignment="1">
      <alignment wrapText="1"/>
    </xf>
    <xf numFmtId="1" fontId="47" fillId="0" borderId="10" xfId="0" applyNumberFormat="1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6" fillId="0" borderId="9" xfId="52" applyFont="1" applyBorder="1" applyAlignment="1">
      <alignment wrapText="1"/>
    </xf>
    <xf numFmtId="0" fontId="46" fillId="0" borderId="10" xfId="52" applyFont="1" applyBorder="1" applyAlignment="1">
      <alignment wrapText="1"/>
    </xf>
    <xf numFmtId="17" fontId="25" fillId="9" borderId="9" xfId="0" applyNumberFormat="1" applyFont="1" applyFill="1" applyBorder="1" applyAlignment="1">
      <alignment vertical="center"/>
    </xf>
    <xf numFmtId="3" fontId="25" fillId="9" borderId="10" xfId="0" applyNumberFormat="1" applyFont="1" applyFill="1" applyBorder="1" applyAlignment="1">
      <alignment vertical="center"/>
    </xf>
    <xf numFmtId="3" fontId="25" fillId="9" borderId="8" xfId="0" applyNumberFormat="1" applyFont="1" applyFill="1" applyBorder="1" applyAlignment="1">
      <alignment vertical="center"/>
    </xf>
    <xf numFmtId="165" fontId="63" fillId="0" borderId="4" xfId="0" applyNumberFormat="1" applyFont="1" applyFill="1" applyBorder="1" applyAlignment="1">
      <alignment vertical="center" wrapText="1"/>
    </xf>
    <xf numFmtId="165" fontId="65" fillId="0" borderId="4" xfId="0" applyNumberFormat="1" applyFont="1" applyFill="1" applyBorder="1" applyAlignment="1">
      <alignment vertical="center" wrapText="1"/>
    </xf>
    <xf numFmtId="17" fontId="25" fillId="15" borderId="9" xfId="0" applyNumberFormat="1" applyFont="1" applyFill="1" applyBorder="1" applyAlignment="1">
      <alignment vertical="center"/>
    </xf>
    <xf numFmtId="3" fontId="17" fillId="15" borderId="10" xfId="0" applyNumberFormat="1" applyFont="1" applyFill="1" applyBorder="1" applyAlignment="1"/>
    <xf numFmtId="165" fontId="17" fillId="15" borderId="10" xfId="0" applyNumberFormat="1" applyFont="1" applyFill="1" applyBorder="1" applyAlignment="1"/>
    <xf numFmtId="165" fontId="17" fillId="15" borderId="8" xfId="0" applyNumberFormat="1" applyFont="1" applyFill="1" applyBorder="1" applyAlignment="1"/>
    <xf numFmtId="0" fontId="46" fillId="0" borderId="0" xfId="52" applyFont="1" applyBorder="1" applyAlignment="1">
      <alignment wrapText="1"/>
    </xf>
    <xf numFmtId="3" fontId="11" fillId="0" borderId="20" xfId="57" applyNumberFormat="1" applyBorder="1" applyAlignment="1">
      <alignment horizontal="right"/>
    </xf>
    <xf numFmtId="3" fontId="25" fillId="0" borderId="20" xfId="0" applyNumberFormat="1" applyFont="1" applyFill="1" applyBorder="1" applyAlignment="1">
      <alignment horizontal="right" vertical="center"/>
    </xf>
    <xf numFmtId="0" fontId="56" fillId="0" borderId="0" xfId="52" applyFont="1" applyBorder="1" applyAlignment="1">
      <alignment horizontal="right"/>
    </xf>
    <xf numFmtId="0" fontId="23" fillId="0" borderId="22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0" fillId="0" borderId="0" xfId="0"/>
    <xf numFmtId="17" fontId="37" fillId="0" borderId="54" xfId="0" applyNumberFormat="1" applyFont="1" applyBorder="1" applyAlignment="1">
      <alignment vertical="center"/>
    </xf>
    <xf numFmtId="3" fontId="25" fillId="0" borderId="46" xfId="0" applyNumberFormat="1" applyFont="1" applyFill="1" applyBorder="1"/>
    <xf numFmtId="3" fontId="25" fillId="0" borderId="30" xfId="0" applyNumberFormat="1" applyFont="1" applyFill="1" applyBorder="1"/>
    <xf numFmtId="3" fontId="25" fillId="0" borderId="56" xfId="0" applyNumberFormat="1" applyFont="1" applyBorder="1"/>
    <xf numFmtId="0" fontId="94" fillId="0" borderId="0" xfId="55" applyFont="1" applyFill="1" applyAlignment="1">
      <alignment vertical="center"/>
    </xf>
    <xf numFmtId="0" fontId="94" fillId="0" borderId="0" xfId="55" applyFont="1" applyFill="1" applyAlignment="1">
      <alignment vertical="center" wrapText="1"/>
    </xf>
    <xf numFmtId="0" fontId="95" fillId="0" borderId="0" xfId="0" applyFont="1" applyFill="1"/>
    <xf numFmtId="0" fontId="94" fillId="47" borderId="52" xfId="55" applyFont="1" applyFill="1" applyBorder="1" applyAlignment="1">
      <alignment horizontal="left" vertical="center" wrapText="1"/>
    </xf>
    <xf numFmtId="0" fontId="94" fillId="47" borderId="57" xfId="55" applyFont="1" applyFill="1" applyBorder="1" applyAlignment="1">
      <alignment horizontal="left" vertical="center" wrapText="1"/>
    </xf>
    <xf numFmtId="3" fontId="94" fillId="0" borderId="5" xfId="55" applyNumberFormat="1" applyFont="1" applyFill="1" applyBorder="1" applyAlignment="1">
      <alignment vertical="center" wrapText="1"/>
    </xf>
    <xf numFmtId="3" fontId="94" fillId="0" borderId="3" xfId="55" applyNumberFormat="1" applyFont="1" applyFill="1" applyBorder="1" applyAlignment="1">
      <alignment vertical="center" wrapText="1"/>
    </xf>
    <xf numFmtId="10" fontId="96" fillId="0" borderId="4" xfId="70" applyNumberFormat="1" applyFont="1" applyFill="1" applyBorder="1" applyAlignment="1">
      <alignment vertical="center"/>
    </xf>
    <xf numFmtId="0" fontId="94" fillId="47" borderId="22" xfId="55" applyFont="1" applyFill="1" applyBorder="1" applyAlignment="1">
      <alignment horizontal="left" vertical="center" wrapText="1"/>
    </xf>
    <xf numFmtId="0" fontId="94" fillId="47" borderId="58" xfId="55" applyFont="1" applyFill="1" applyBorder="1" applyAlignment="1">
      <alignment horizontal="left" vertical="center" wrapText="1"/>
    </xf>
    <xf numFmtId="3" fontId="96" fillId="0" borderId="5" xfId="0" applyNumberFormat="1" applyFont="1" applyFill="1" applyBorder="1" applyAlignment="1">
      <alignment vertical="center" wrapText="1"/>
    </xf>
    <xf numFmtId="3" fontId="96" fillId="0" borderId="3" xfId="0" applyNumberFormat="1" applyFont="1" applyFill="1" applyBorder="1" applyAlignment="1">
      <alignment vertical="center" wrapText="1"/>
    </xf>
    <xf numFmtId="0" fontId="97" fillId="47" borderId="22" xfId="55" applyFont="1" applyFill="1" applyBorder="1" applyAlignment="1">
      <alignment horizontal="left" vertical="center" wrapText="1"/>
    </xf>
    <xf numFmtId="0" fontId="97" fillId="47" borderId="58" xfId="55" applyFont="1" applyFill="1" applyBorder="1" applyAlignment="1">
      <alignment horizontal="left" vertical="center" wrapText="1"/>
    </xf>
    <xf numFmtId="0" fontId="97" fillId="47" borderId="35" xfId="55" applyFont="1" applyFill="1" applyBorder="1" applyAlignment="1">
      <alignment horizontal="left" vertical="center" wrapText="1"/>
    </xf>
    <xf numFmtId="0" fontId="97" fillId="47" borderId="59" xfId="55" applyFont="1" applyFill="1" applyBorder="1" applyAlignment="1">
      <alignment horizontal="left" vertical="center" wrapText="1"/>
    </xf>
    <xf numFmtId="3" fontId="96" fillId="0" borderId="11" xfId="0" applyNumberFormat="1" applyFont="1" applyFill="1" applyBorder="1" applyAlignment="1">
      <alignment vertical="center" wrapText="1"/>
    </xf>
    <xf numFmtId="3" fontId="96" fillId="0" borderId="10" xfId="0" applyNumberFormat="1" applyFont="1" applyFill="1" applyBorder="1" applyAlignment="1">
      <alignment vertical="center" wrapText="1"/>
    </xf>
    <xf numFmtId="10" fontId="96" fillId="0" borderId="8" xfId="70" applyNumberFormat="1" applyFont="1" applyFill="1" applyBorder="1" applyAlignment="1">
      <alignment vertical="center"/>
    </xf>
    <xf numFmtId="0" fontId="46" fillId="0" borderId="0" xfId="0" applyFont="1" applyBorder="1" applyAlignment="1">
      <alignment horizontal="center" vertical="center" textRotation="90" wrapText="1"/>
    </xf>
    <xf numFmtId="0" fontId="46" fillId="0" borderId="0" xfId="0" applyFont="1" applyBorder="1" applyAlignment="1">
      <alignment horizontal="center" vertical="center" wrapText="1"/>
    </xf>
    <xf numFmtId="3" fontId="95" fillId="0" borderId="22" xfId="0" applyNumberFormat="1" applyFont="1" applyFill="1" applyBorder="1" applyAlignment="1">
      <alignment vertical="center" wrapText="1"/>
    </xf>
    <xf numFmtId="3" fontId="95" fillId="0" borderId="60" xfId="0" applyNumberFormat="1" applyFont="1" applyFill="1" applyBorder="1" applyAlignment="1">
      <alignment vertical="center" wrapText="1"/>
    </xf>
    <xf numFmtId="10" fontId="96" fillId="0" borderId="58" xfId="70" applyNumberFormat="1" applyFont="1" applyFill="1" applyBorder="1" applyAlignment="1">
      <alignment vertical="center"/>
    </xf>
    <xf numFmtId="0" fontId="97" fillId="0" borderId="36" xfId="55" applyFont="1" applyFill="1" applyBorder="1" applyAlignment="1">
      <alignment horizontal="center" vertical="center" wrapText="1"/>
    </xf>
    <xf numFmtId="0" fontId="97" fillId="0" borderId="20" xfId="55" applyFont="1" applyFill="1" applyBorder="1" applyAlignment="1">
      <alignment horizontal="center" vertical="center" wrapText="1"/>
    </xf>
    <xf numFmtId="0" fontId="97" fillId="0" borderId="21" xfId="55" applyFont="1" applyFill="1" applyBorder="1" applyAlignment="1">
      <alignment horizontal="center" vertical="center" wrapText="1"/>
    </xf>
    <xf numFmtId="0" fontId="95" fillId="0" borderId="0" xfId="0" applyFont="1"/>
    <xf numFmtId="0" fontId="98" fillId="0" borderId="0" xfId="0" applyFont="1" applyAlignment="1">
      <alignment horizontal="left"/>
    </xf>
    <xf numFmtId="0" fontId="99" fillId="0" borderId="0" xfId="0" applyFont="1"/>
    <xf numFmtId="10" fontId="96" fillId="48" borderId="4" xfId="70" applyNumberFormat="1" applyFont="1" applyFill="1" applyBorder="1" applyAlignment="1">
      <alignment vertical="center"/>
    </xf>
    <xf numFmtId="10" fontId="96" fillId="48" borderId="8" xfId="70" applyNumberFormat="1" applyFont="1" applyFill="1" applyBorder="1" applyAlignment="1">
      <alignment vertical="center"/>
    </xf>
    <xf numFmtId="0" fontId="97" fillId="49" borderId="20" xfId="55" applyFont="1" applyFill="1" applyBorder="1" applyAlignment="1">
      <alignment horizontal="center" vertical="center" wrapText="1"/>
    </xf>
    <xf numFmtId="0" fontId="97" fillId="49" borderId="21" xfId="55" applyFont="1" applyFill="1" applyBorder="1" applyAlignment="1">
      <alignment horizontal="center" vertical="center" wrapText="1"/>
    </xf>
    <xf numFmtId="0" fontId="98" fillId="0" borderId="0" xfId="0" applyFont="1" applyAlignment="1">
      <alignment wrapText="1"/>
    </xf>
    <xf numFmtId="3" fontId="25" fillId="9" borderId="13" xfId="0" applyNumberFormat="1" applyFont="1" applyFill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3" fontId="25" fillId="14" borderId="13" xfId="0" applyNumberFormat="1" applyFont="1" applyFill="1" applyBorder="1"/>
    <xf numFmtId="3" fontId="25" fillId="0" borderId="13" xfId="0" applyNumberFormat="1" applyFont="1" applyBorder="1"/>
    <xf numFmtId="3" fontId="25" fillId="9" borderId="13" xfId="0" applyNumberFormat="1" applyFont="1" applyFill="1" applyBorder="1"/>
    <xf numFmtId="0" fontId="28" fillId="0" borderId="0" xfId="0" applyFont="1" applyFill="1"/>
    <xf numFmtId="3" fontId="33" fillId="0" borderId="0" xfId="0" applyNumberFormat="1" applyFont="1" applyBorder="1"/>
    <xf numFmtId="164" fontId="24" fillId="0" borderId="0" xfId="0" applyNumberFormat="1" applyFont="1" applyFill="1" applyBorder="1" applyAlignment="1">
      <alignment horizontal="right" vertical="center"/>
    </xf>
    <xf numFmtId="17" fontId="25" fillId="50" borderId="13" xfId="0" applyNumberFormat="1" applyFont="1" applyFill="1" applyBorder="1" applyAlignment="1">
      <alignment vertical="center"/>
    </xf>
    <xf numFmtId="3" fontId="25" fillId="50" borderId="13" xfId="0" applyNumberFormat="1" applyFont="1" applyFill="1" applyBorder="1"/>
    <xf numFmtId="3" fontId="25" fillId="50" borderId="14" xfId="0" applyNumberFormat="1" applyFont="1" applyFill="1" applyBorder="1"/>
    <xf numFmtId="3" fontId="25" fillId="50" borderId="14" xfId="0" applyNumberFormat="1" applyFont="1" applyFill="1" applyBorder="1" applyAlignment="1">
      <alignment vertical="center"/>
    </xf>
    <xf numFmtId="164" fontId="25" fillId="50" borderId="14" xfId="0" applyNumberFormat="1" applyFont="1" applyFill="1" applyBorder="1" applyAlignment="1">
      <alignment horizontal="center" vertical="center"/>
    </xf>
    <xf numFmtId="164" fontId="29" fillId="50" borderId="14" xfId="0" applyNumberFormat="1" applyFont="1" applyFill="1" applyBorder="1" applyAlignment="1">
      <alignment horizontal="center" vertical="center"/>
    </xf>
    <xf numFmtId="3" fontId="33" fillId="0" borderId="0" xfId="0" applyNumberFormat="1" applyFont="1" applyBorder="1" applyAlignment="1">
      <alignment horizontal="left" vertical="center" wrapText="1"/>
    </xf>
    <xf numFmtId="171" fontId="100" fillId="0" borderId="3" xfId="67" applyNumberFormat="1" applyFont="1" applyBorder="1" applyAlignment="1">
      <alignment horizontal="right"/>
    </xf>
    <xf numFmtId="171" fontId="100" fillId="0" borderId="14" xfId="67" applyNumberFormat="1" applyFont="1" applyBorder="1" applyAlignment="1">
      <alignment horizontal="right"/>
    </xf>
    <xf numFmtId="171" fontId="25" fillId="0" borderId="14" xfId="0" applyNumberFormat="1" applyFont="1" applyFill="1" applyBorder="1"/>
    <xf numFmtId="164" fontId="25" fillId="0" borderId="14" xfId="0" applyNumberFormat="1" applyFont="1" applyFill="1" applyBorder="1" applyAlignment="1">
      <alignment horizontal="center"/>
    </xf>
    <xf numFmtId="0" fontId="25" fillId="0" borderId="14" xfId="0" applyFont="1" applyFill="1" applyBorder="1"/>
    <xf numFmtId="0" fontId="25" fillId="0" borderId="14" xfId="0" applyFont="1" applyFill="1" applyBorder="1" applyAlignment="1">
      <alignment horizontal="center"/>
    </xf>
    <xf numFmtId="171" fontId="100" fillId="0" borderId="3" xfId="67" applyNumberFormat="1" applyFont="1" applyFill="1" applyBorder="1" applyAlignment="1">
      <alignment horizontal="right"/>
    </xf>
    <xf numFmtId="171" fontId="76" fillId="0" borderId="3" xfId="0" applyNumberFormat="1" applyFont="1" applyFill="1" applyBorder="1"/>
    <xf numFmtId="167" fontId="100" fillId="0" borderId="3" xfId="67" applyNumberFormat="1" applyFont="1" applyFill="1" applyBorder="1" applyAlignment="1">
      <alignment horizontal="center"/>
    </xf>
    <xf numFmtId="167" fontId="56" fillId="0" borderId="3" xfId="67" applyNumberFormat="1" applyFont="1" applyFill="1" applyBorder="1" applyAlignment="1">
      <alignment horizontal="right"/>
    </xf>
    <xf numFmtId="171" fontId="25" fillId="0" borderId="3" xfId="0" applyNumberFormat="1" applyFont="1" applyFill="1" applyBorder="1"/>
    <xf numFmtId="164" fontId="25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6" fillId="0" borderId="4" xfId="67" applyNumberFormat="1" applyFont="1" applyFill="1" applyBorder="1" applyAlignment="1">
      <alignment horizontal="right"/>
    </xf>
    <xf numFmtId="171" fontId="100" fillId="0" borderId="14" xfId="67" applyNumberFormat="1" applyFont="1" applyFill="1" applyBorder="1" applyAlignment="1">
      <alignment horizontal="right"/>
    </xf>
    <xf numFmtId="3" fontId="17" fillId="0" borderId="30" xfId="0" applyNumberFormat="1" applyFont="1" applyFill="1" applyBorder="1"/>
    <xf numFmtId="0" fontId="76" fillId="0" borderId="14" xfId="0" applyFont="1" applyFill="1" applyBorder="1"/>
    <xf numFmtId="164" fontId="25" fillId="0" borderId="14" xfId="0" applyNumberFormat="1" applyFont="1" applyFill="1" applyBorder="1"/>
    <xf numFmtId="3" fontId="92" fillId="0" borderId="14" xfId="0" applyNumberFormat="1" applyFont="1" applyFill="1" applyBorder="1"/>
    <xf numFmtId="164" fontId="101" fillId="0" borderId="14" xfId="0" applyNumberFormat="1" applyFont="1" applyFill="1" applyBorder="1"/>
    <xf numFmtId="0" fontId="0" fillId="0" borderId="14" xfId="0" applyFill="1" applyBorder="1"/>
    <xf numFmtId="0" fontId="29" fillId="51" borderId="3" xfId="0" applyFont="1" applyFill="1" applyBorder="1" applyAlignment="1">
      <alignment vertical="center" wrapText="1"/>
    </xf>
    <xf numFmtId="3" fontId="17" fillId="51" borderId="30" xfId="0" applyNumberFormat="1" applyFont="1" applyFill="1" applyBorder="1"/>
    <xf numFmtId="3" fontId="17" fillId="51" borderId="18" xfId="0" applyNumberFormat="1" applyFont="1" applyFill="1" applyBorder="1"/>
    <xf numFmtId="164" fontId="17" fillId="51" borderId="14" xfId="0" applyNumberFormat="1" applyFont="1" applyFill="1" applyBorder="1"/>
    <xf numFmtId="3" fontId="17" fillId="51" borderId="14" xfId="0" applyNumberFormat="1" applyFont="1" applyFill="1" applyBorder="1"/>
    <xf numFmtId="0" fontId="0" fillId="51" borderId="14" xfId="0" applyFill="1" applyBorder="1"/>
    <xf numFmtId="164" fontId="25" fillId="0" borderId="14" xfId="69" applyNumberFormat="1" applyFont="1" applyFill="1" applyBorder="1" applyAlignment="1">
      <alignment horizontal="center"/>
    </xf>
    <xf numFmtId="17" fontId="25" fillId="0" borderId="45" xfId="0" applyNumberFormat="1" applyFont="1" applyBorder="1" applyAlignment="1">
      <alignment vertical="center"/>
    </xf>
    <xf numFmtId="17" fontId="20" fillId="0" borderId="0" xfId="0" applyNumberFormat="1" applyFont="1" applyFill="1" applyBorder="1" applyAlignment="1">
      <alignment vertical="center"/>
    </xf>
    <xf numFmtId="17" fontId="37" fillId="0" borderId="61" xfId="0" applyNumberFormat="1" applyFont="1" applyBorder="1" applyAlignment="1">
      <alignment vertical="center"/>
    </xf>
    <xf numFmtId="173" fontId="100" fillId="0" borderId="3" xfId="67" applyNumberFormat="1" applyFont="1" applyFill="1" applyBorder="1" applyAlignment="1">
      <alignment horizontal="center"/>
    </xf>
    <xf numFmtId="3" fontId="25" fillId="0" borderId="24" xfId="0" applyNumberFormat="1" applyFont="1" applyBorder="1"/>
    <xf numFmtId="3" fontId="25" fillId="0" borderId="28" xfId="0" applyNumberFormat="1" applyFont="1" applyBorder="1"/>
    <xf numFmtId="3" fontId="25" fillId="0" borderId="53" xfId="0" applyNumberFormat="1" applyFont="1" applyBorder="1"/>
    <xf numFmtId="171" fontId="100" fillId="0" borderId="3" xfId="0" applyNumberFormat="1" applyFont="1" applyFill="1" applyBorder="1"/>
    <xf numFmtId="164" fontId="100" fillId="0" borderId="3" xfId="67" applyNumberFormat="1" applyFont="1" applyFill="1" applyBorder="1" applyAlignment="1">
      <alignment horizontal="center"/>
    </xf>
    <xf numFmtId="9" fontId="12" fillId="0" borderId="0" xfId="69" applyFont="1"/>
    <xf numFmtId="0" fontId="19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Border="1" applyAlignment="1">
      <alignment vertical="center"/>
    </xf>
    <xf numFmtId="10" fontId="40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wrapText="1"/>
    </xf>
    <xf numFmtId="3" fontId="23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28" fillId="0" borderId="0" xfId="0" applyFont="1" applyFill="1" applyBorder="1"/>
    <xf numFmtId="174" fontId="25" fillId="0" borderId="14" xfId="0" applyNumberFormat="1" applyFont="1" applyFill="1" applyBorder="1" applyAlignment="1">
      <alignment horizontal="center"/>
    </xf>
    <xf numFmtId="0" fontId="102" fillId="0" borderId="0" xfId="0" applyFont="1"/>
    <xf numFmtId="3" fontId="25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100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63" xfId="0" applyFont="1" applyFill="1" applyBorder="1" applyAlignment="1">
      <alignment horizontal="left" vertical="center" wrapText="1"/>
    </xf>
    <xf numFmtId="3" fontId="23" fillId="0" borderId="63" xfId="0" applyNumberFormat="1" applyFont="1" applyBorder="1" applyAlignment="1">
      <alignment vertical="center"/>
    </xf>
    <xf numFmtId="10" fontId="40" fillId="0" borderId="63" xfId="0" applyNumberFormat="1" applyFont="1" applyBorder="1" applyAlignment="1">
      <alignment vertical="center"/>
    </xf>
    <xf numFmtId="0" fontId="23" fillId="0" borderId="47" xfId="0" applyFont="1" applyFill="1" applyBorder="1" applyAlignment="1">
      <alignment horizontal="left" vertical="center" wrapText="1"/>
    </xf>
    <xf numFmtId="3" fontId="23" fillId="0" borderId="15" xfId="0" applyNumberFormat="1" applyFont="1" applyBorder="1" applyAlignment="1">
      <alignment horizontal="left"/>
    </xf>
    <xf numFmtId="3" fontId="23" fillId="0" borderId="28" xfId="0" applyNumberFormat="1" applyFont="1" applyBorder="1" applyAlignment="1">
      <alignment horizontal="left"/>
    </xf>
    <xf numFmtId="0" fontId="17" fillId="0" borderId="61" xfId="0" applyFont="1" applyBorder="1"/>
    <xf numFmtId="3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0" borderId="9" xfId="0" applyNumberFormat="1" applyFont="1" applyBorder="1" applyAlignment="1">
      <alignment vertical="center"/>
    </xf>
    <xf numFmtId="0" fontId="23" fillId="0" borderId="48" xfId="0" applyFont="1" applyFill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/>
    </xf>
    <xf numFmtId="3" fontId="23" fillId="0" borderId="32" xfId="0" applyNumberFormat="1" applyFont="1" applyBorder="1"/>
    <xf numFmtId="3" fontId="23" fillId="0" borderId="16" xfId="0" applyNumberFormat="1" applyFont="1" applyBorder="1"/>
    <xf numFmtId="3" fontId="23" fillId="0" borderId="5" xfId="0" applyNumberFormat="1" applyFont="1" applyBorder="1"/>
    <xf numFmtId="3" fontId="23" fillId="0" borderId="11" xfId="0" applyNumberFormat="1" applyFont="1" applyBorder="1"/>
    <xf numFmtId="3" fontId="76" fillId="0" borderId="5" xfId="0" applyNumberFormat="1" applyFont="1" applyBorder="1"/>
    <xf numFmtId="3" fontId="76" fillId="0" borderId="3" xfId="0" applyNumberFormat="1" applyFont="1" applyBorder="1"/>
    <xf numFmtId="166" fontId="92" fillId="0" borderId="4" xfId="69" applyNumberFormat="1" applyFont="1" applyBorder="1"/>
    <xf numFmtId="3" fontId="76" fillId="0" borderId="11" xfId="0" applyNumberFormat="1" applyFont="1" applyBorder="1"/>
    <xf numFmtId="3" fontId="76" fillId="0" borderId="10" xfId="0" applyNumberFormat="1" applyFont="1" applyBorder="1"/>
    <xf numFmtId="166" fontId="92" fillId="0" borderId="8" xfId="69" applyNumberFormat="1" applyFont="1" applyBorder="1"/>
    <xf numFmtId="0" fontId="76" fillId="0" borderId="5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165" fontId="17" fillId="12" borderId="3" xfId="0" applyNumberFormat="1" applyFont="1" applyFill="1" applyBorder="1" applyAlignment="1"/>
    <xf numFmtId="166" fontId="96" fillId="0" borderId="4" xfId="70" applyNumberFormat="1" applyFont="1" applyFill="1" applyBorder="1" applyAlignment="1">
      <alignment vertical="center"/>
    </xf>
    <xf numFmtId="171" fontId="25" fillId="0" borderId="14" xfId="0" applyNumberFormat="1" applyFont="1" applyFill="1" applyBorder="1" applyAlignment="1">
      <alignment horizontal="center"/>
    </xf>
    <xf numFmtId="171" fontId="25" fillId="0" borderId="14" xfId="0" applyNumberFormat="1" applyFont="1" applyFill="1" applyBorder="1" applyAlignment="1">
      <alignment horizontal="right"/>
    </xf>
    <xf numFmtId="0" fontId="28" fillId="0" borderId="14" xfId="0" applyFont="1" applyFill="1" applyBorder="1"/>
    <xf numFmtId="174" fontId="100" fillId="0" borderId="3" xfId="67" applyNumberFormat="1" applyFont="1" applyFill="1" applyBorder="1" applyAlignment="1">
      <alignment horizontal="center"/>
    </xf>
    <xf numFmtId="3" fontId="95" fillId="0" borderId="0" xfId="0" applyNumberFormat="1" applyFont="1"/>
    <xf numFmtId="0" fontId="46" fillId="0" borderId="18" xfId="52" applyFont="1" applyBorder="1" applyAlignment="1">
      <alignment wrapText="1"/>
    </xf>
    <xf numFmtId="0" fontId="46" fillId="0" borderId="5" xfId="52" applyFont="1" applyBorder="1" applyAlignment="1">
      <alignment wrapText="1"/>
    </xf>
    <xf numFmtId="0" fontId="46" fillId="0" borderId="17" xfId="52" applyFont="1" applyBorder="1" applyAlignment="1">
      <alignment wrapText="1"/>
    </xf>
    <xf numFmtId="0" fontId="46" fillId="0" borderId="2" xfId="52" applyFont="1" applyBorder="1" applyAlignment="1">
      <alignment wrapText="1"/>
    </xf>
    <xf numFmtId="0" fontId="46" fillId="0" borderId="3" xfId="52" applyFont="1" applyBorder="1" applyAlignment="1">
      <alignment wrapText="1"/>
    </xf>
    <xf numFmtId="0" fontId="46" fillId="0" borderId="3" xfId="52" applyFont="1" applyBorder="1" applyAlignment="1">
      <alignment horizontal="right" wrapText="1"/>
    </xf>
    <xf numFmtId="0" fontId="49" fillId="0" borderId="24" xfId="52" applyFont="1" applyBorder="1" applyAlignment="1">
      <alignment wrapText="1"/>
    </xf>
    <xf numFmtId="0" fontId="49" fillId="0" borderId="26" xfId="52" applyFont="1" applyBorder="1" applyAlignment="1">
      <alignment wrapText="1"/>
    </xf>
    <xf numFmtId="0" fontId="49" fillId="0" borderId="4" xfId="52" applyFont="1" applyBorder="1" applyAlignment="1">
      <alignment wrapText="1"/>
    </xf>
    <xf numFmtId="0" fontId="46" fillId="0" borderId="8" xfId="52" applyFont="1" applyBorder="1" applyAlignment="1">
      <alignment wrapText="1"/>
    </xf>
    <xf numFmtId="0" fontId="49" fillId="0" borderId="27" xfId="52" applyFont="1" applyBorder="1" applyAlignment="1">
      <alignment wrapText="1"/>
    </xf>
    <xf numFmtId="3" fontId="64" fillId="11" borderId="13" xfId="57" applyNumberFormat="1" applyFont="1" applyFill="1" applyBorder="1"/>
    <xf numFmtId="3" fontId="25" fillId="11" borderId="13" xfId="57" applyNumberFormat="1" applyFont="1" applyFill="1" applyBorder="1"/>
    <xf numFmtId="3" fontId="96" fillId="0" borderId="18" xfId="0" applyNumberFormat="1" applyFont="1" applyFill="1" applyBorder="1" applyAlignment="1">
      <alignment vertical="center" wrapText="1"/>
    </xf>
    <xf numFmtId="3" fontId="94" fillId="0" borderId="10" xfId="55" applyNumberFormat="1" applyFont="1" applyFill="1" applyBorder="1" applyAlignment="1">
      <alignment vertical="center" wrapText="1"/>
    </xf>
    <xf numFmtId="0" fontId="29" fillId="47" borderId="6" xfId="0" applyFont="1" applyFill="1" applyBorder="1" applyAlignment="1">
      <alignment vertical="center" wrapText="1"/>
    </xf>
    <xf numFmtId="0" fontId="29" fillId="47" borderId="3" xfId="0" applyFont="1" applyFill="1" applyBorder="1" applyAlignment="1">
      <alignment vertical="center" wrapText="1"/>
    </xf>
    <xf numFmtId="164" fontId="17" fillId="0" borderId="30" xfId="0" applyNumberFormat="1" applyFont="1" applyFill="1" applyBorder="1"/>
    <xf numFmtId="171" fontId="25" fillId="50" borderId="14" xfId="0" applyNumberFormat="1" applyFont="1" applyFill="1" applyBorder="1"/>
    <xf numFmtId="174" fontId="25" fillId="50" borderId="14" xfId="0" applyNumberFormat="1" applyFont="1" applyFill="1" applyBorder="1" applyAlignment="1">
      <alignment horizontal="center"/>
    </xf>
    <xf numFmtId="0" fontId="28" fillId="50" borderId="0" xfId="0" applyFont="1" applyFill="1" applyBorder="1"/>
    <xf numFmtId="0" fontId="29" fillId="50" borderId="6" xfId="0" applyFont="1" applyFill="1" applyBorder="1" applyAlignment="1">
      <alignment vertical="center" wrapText="1"/>
    </xf>
    <xf numFmtId="0" fontId="29" fillId="50" borderId="3" xfId="0" applyFont="1" applyFill="1" applyBorder="1" applyAlignment="1">
      <alignment vertical="center" wrapText="1"/>
    </xf>
    <xf numFmtId="3" fontId="17" fillId="50" borderId="30" xfId="0" applyNumberFormat="1" applyFont="1" applyFill="1" applyBorder="1"/>
    <xf numFmtId="3" fontId="17" fillId="50" borderId="18" xfId="0" applyNumberFormat="1" applyFont="1" applyFill="1" applyBorder="1"/>
    <xf numFmtId="164" fontId="17" fillId="50" borderId="14" xfId="0" applyNumberFormat="1" applyFont="1" applyFill="1" applyBorder="1"/>
    <xf numFmtId="3" fontId="17" fillId="50" borderId="14" xfId="0" applyNumberFormat="1" applyFont="1" applyFill="1" applyBorder="1"/>
    <xf numFmtId="0" fontId="0" fillId="50" borderId="14" xfId="0" applyFill="1" applyBorder="1"/>
    <xf numFmtId="164" fontId="17" fillId="50" borderId="30" xfId="0" applyNumberFormat="1" applyFont="1" applyFill="1" applyBorder="1"/>
    <xf numFmtId="0" fontId="25" fillId="0" borderId="14" xfId="0" quotePrefix="1" applyFont="1" applyBorder="1"/>
    <xf numFmtId="0" fontId="89" fillId="0" borderId="0" xfId="0" applyFont="1" applyAlignment="1">
      <alignment horizontal="left" vertical="distributed"/>
    </xf>
    <xf numFmtId="0" fontId="68" fillId="0" borderId="0" xfId="0" applyFont="1" applyFill="1" applyAlignment="1">
      <alignment horizontal="left" vertical="center"/>
    </xf>
    <xf numFmtId="0" fontId="103" fillId="0" borderId="0" xfId="0" applyFont="1" applyAlignment="1">
      <alignment horizontal="left" vertical="distributed"/>
    </xf>
    <xf numFmtId="0" fontId="69" fillId="0" borderId="0" xfId="0" applyFont="1" applyAlignment="1">
      <alignment horizontal="left" vertical="distributed"/>
    </xf>
    <xf numFmtId="164" fontId="25" fillId="9" borderId="10" xfId="0" applyNumberFormat="1" applyFont="1" applyFill="1" applyBorder="1" applyAlignment="1">
      <alignment horizontal="center" vertical="center"/>
    </xf>
    <xf numFmtId="164" fontId="29" fillId="9" borderId="10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0" fontId="72" fillId="0" borderId="0" xfId="0" applyFont="1"/>
    <xf numFmtId="174" fontId="25" fillId="0" borderId="30" xfId="0" applyNumberFormat="1" applyFont="1" applyFill="1" applyBorder="1" applyAlignment="1">
      <alignment horizontal="center"/>
    </xf>
    <xf numFmtId="3" fontId="25" fillId="0" borderId="64" xfId="0" applyNumberFormat="1" applyFont="1" applyBorder="1"/>
    <xf numFmtId="168" fontId="48" fillId="0" borderId="3" xfId="0" applyNumberFormat="1" applyFont="1" applyBorder="1" applyAlignment="1">
      <alignment horizontal="right"/>
    </xf>
    <xf numFmtId="17" fontId="24" fillId="47" borderId="0" xfId="0" applyNumberFormat="1" applyFont="1" applyFill="1" applyBorder="1" applyAlignment="1">
      <alignment horizontal="left" vertical="center"/>
    </xf>
    <xf numFmtId="168" fontId="25" fillId="0" borderId="0" xfId="0" applyNumberFormat="1" applyFont="1"/>
    <xf numFmtId="164" fontId="0" fillId="0" borderId="0" xfId="0" applyNumberFormat="1"/>
    <xf numFmtId="164" fontId="25" fillId="0" borderId="0" xfId="0" applyNumberFormat="1" applyFont="1"/>
    <xf numFmtId="0" fontId="102" fillId="51" borderId="14" xfId="0" applyFont="1" applyFill="1" applyBorder="1"/>
    <xf numFmtId="165" fontId="0" fillId="0" borderId="0" xfId="0" applyNumberFormat="1"/>
    <xf numFmtId="0" fontId="6" fillId="0" borderId="0" xfId="0" applyFont="1" applyFill="1"/>
    <xf numFmtId="0" fontId="25" fillId="0" borderId="0" xfId="0" applyFont="1" applyFill="1"/>
    <xf numFmtId="3" fontId="25" fillId="0" borderId="0" xfId="0" applyNumberFormat="1" applyFont="1" applyFill="1"/>
    <xf numFmtId="168" fontId="48" fillId="0" borderId="0" xfId="0" applyNumberFormat="1" applyFont="1" applyFill="1" applyBorder="1" applyAlignment="1">
      <alignment horizontal="right" wrapText="1"/>
    </xf>
    <xf numFmtId="3" fontId="33" fillId="0" borderId="0" xfId="0" applyNumberFormat="1" applyFont="1" applyFill="1" applyBorder="1"/>
    <xf numFmtId="3" fontId="19" fillId="0" borderId="0" xfId="0" applyNumberFormat="1" applyFont="1" applyFill="1" applyBorder="1"/>
    <xf numFmtId="165" fontId="17" fillId="15" borderId="18" xfId="0" applyNumberFormat="1" applyFont="1" applyFill="1" applyBorder="1" applyAlignment="1"/>
    <xf numFmtId="165" fontId="17" fillId="15" borderId="33" xfId="0" applyNumberFormat="1" applyFont="1" applyFill="1" applyBorder="1" applyAlignment="1"/>
    <xf numFmtId="171" fontId="100" fillId="0" borderId="20" xfId="67" applyNumberFormat="1" applyFont="1" applyFill="1" applyBorder="1" applyAlignment="1">
      <alignment horizontal="right"/>
    </xf>
    <xf numFmtId="174" fontId="100" fillId="0" borderId="20" xfId="67" applyNumberFormat="1" applyFont="1" applyFill="1" applyBorder="1" applyAlignment="1">
      <alignment horizontal="center"/>
    </xf>
    <xf numFmtId="167" fontId="56" fillId="0" borderId="21" xfId="67" applyNumberFormat="1" applyFont="1" applyFill="1" applyBorder="1" applyAlignment="1">
      <alignment horizontal="right"/>
    </xf>
    <xf numFmtId="0" fontId="97" fillId="0" borderId="19" xfId="55" applyFont="1" applyFill="1" applyBorder="1" applyAlignment="1">
      <alignment horizontal="center" vertical="center" wrapText="1"/>
    </xf>
    <xf numFmtId="3" fontId="94" fillId="0" borderId="2" xfId="55" applyNumberFormat="1" applyFont="1" applyFill="1" applyBorder="1" applyAlignment="1">
      <alignment vertical="center" wrapText="1"/>
    </xf>
    <xf numFmtId="3" fontId="96" fillId="0" borderId="2" xfId="0" applyNumberFormat="1" applyFont="1" applyFill="1" applyBorder="1" applyAlignment="1">
      <alignment vertical="center" wrapText="1"/>
    </xf>
    <xf numFmtId="3" fontId="96" fillId="0" borderId="9" xfId="0" applyNumberFormat="1" applyFont="1" applyFill="1" applyBorder="1" applyAlignment="1">
      <alignment vertical="center" wrapText="1"/>
    </xf>
    <xf numFmtId="0" fontId="97" fillId="49" borderId="19" xfId="55" applyFont="1" applyFill="1" applyBorder="1" applyAlignment="1">
      <alignment horizontal="center" vertical="center" wrapText="1"/>
    </xf>
    <xf numFmtId="3" fontId="97" fillId="0" borderId="2" xfId="55" applyNumberFormat="1" applyFont="1" applyFill="1" applyBorder="1" applyAlignment="1">
      <alignment vertical="center" wrapText="1"/>
    </xf>
    <xf numFmtId="3" fontId="97" fillId="0" borderId="3" xfId="55" applyNumberFormat="1" applyFont="1" applyFill="1" applyBorder="1" applyAlignment="1">
      <alignment vertical="center" wrapText="1"/>
    </xf>
    <xf numFmtId="3" fontId="97" fillId="0" borderId="9" xfId="55" applyNumberFormat="1" applyFont="1" applyFill="1" applyBorder="1" applyAlignment="1">
      <alignment vertical="center" wrapText="1"/>
    </xf>
    <xf numFmtId="3" fontId="97" fillId="0" borderId="10" xfId="55" applyNumberFormat="1" applyFont="1" applyFill="1" applyBorder="1" applyAlignment="1">
      <alignment vertical="center" wrapText="1"/>
    </xf>
    <xf numFmtId="166" fontId="104" fillId="0" borderId="34" xfId="69" applyNumberFormat="1" applyFont="1" applyBorder="1"/>
    <xf numFmtId="166" fontId="40" fillId="0" borderId="34" xfId="0" applyNumberFormat="1" applyFont="1" applyBorder="1" applyAlignment="1">
      <alignment vertical="center"/>
    </xf>
    <xf numFmtId="166" fontId="40" fillId="0" borderId="4" xfId="0" applyNumberFormat="1" applyFont="1" applyBorder="1" applyAlignment="1">
      <alignment vertical="center"/>
    </xf>
    <xf numFmtId="166" fontId="40" fillId="0" borderId="8" xfId="0" applyNumberFormat="1" applyFont="1" applyBorder="1" applyAlignment="1">
      <alignment vertical="center"/>
    </xf>
    <xf numFmtId="166" fontId="40" fillId="0" borderId="65" xfId="0" applyNumberFormat="1" applyFont="1" applyBorder="1" applyAlignment="1">
      <alignment vertical="center"/>
    </xf>
    <xf numFmtId="166" fontId="40" fillId="0" borderId="6" xfId="0" applyNumberFormat="1" applyFont="1" applyBorder="1" applyAlignment="1">
      <alignment vertical="center"/>
    </xf>
    <xf numFmtId="166" fontId="40" fillId="0" borderId="12" xfId="0" applyNumberFormat="1" applyFont="1" applyBorder="1" applyAlignment="1">
      <alignment vertical="center"/>
    </xf>
    <xf numFmtId="166" fontId="40" fillId="0" borderId="21" xfId="0" applyNumberFormat="1" applyFont="1" applyBorder="1" applyAlignment="1">
      <alignment vertical="center"/>
    </xf>
    <xf numFmtId="166" fontId="104" fillId="0" borderId="4" xfId="69" applyNumberFormat="1" applyFont="1" applyBorder="1"/>
    <xf numFmtId="166" fontId="104" fillId="0" borderId="8" xfId="69" applyNumberFormat="1" applyFont="1" applyBorder="1"/>
    <xf numFmtId="166" fontId="22" fillId="0" borderId="2" xfId="0" applyNumberFormat="1" applyFont="1" applyBorder="1" applyAlignment="1">
      <alignment horizontal="left"/>
    </xf>
    <xf numFmtId="166" fontId="22" fillId="0" borderId="5" xfId="0" applyNumberFormat="1" applyFont="1" applyBorder="1" applyAlignment="1">
      <alignment horizontal="left"/>
    </xf>
    <xf numFmtId="166" fontId="22" fillId="0" borderId="4" xfId="0" applyNumberFormat="1" applyFont="1" applyBorder="1" applyAlignment="1">
      <alignment horizontal="left"/>
    </xf>
    <xf numFmtId="166" fontId="22" fillId="0" borderId="3" xfId="0" applyNumberFormat="1" applyFont="1" applyBorder="1" applyAlignment="1">
      <alignment horizontal="left"/>
    </xf>
    <xf numFmtId="166" fontId="22" fillId="0" borderId="2" xfId="0" applyNumberFormat="1" applyFont="1" applyBorder="1"/>
    <xf numFmtId="166" fontId="22" fillId="0" borderId="3" xfId="0" applyNumberFormat="1" applyFont="1" applyBorder="1"/>
    <xf numFmtId="171" fontId="100" fillId="0" borderId="18" xfId="67" applyNumberFormat="1" applyFont="1" applyFill="1" applyBorder="1" applyAlignment="1">
      <alignment horizontal="right"/>
    </xf>
    <xf numFmtId="171" fontId="100" fillId="0" borderId="21" xfId="67" applyNumberFormat="1" applyFont="1" applyFill="1" applyBorder="1" applyAlignment="1">
      <alignment horizontal="right"/>
    </xf>
    <xf numFmtId="0" fontId="73" fillId="0" borderId="0" xfId="0" applyFont="1"/>
    <xf numFmtId="0" fontId="36" fillId="0" borderId="14" xfId="0" applyFont="1" applyFill="1" applyBorder="1"/>
    <xf numFmtId="3" fontId="76" fillId="0" borderId="14" xfId="0" applyNumberFormat="1" applyFont="1" applyFill="1" applyBorder="1"/>
    <xf numFmtId="171" fontId="100" fillId="0" borderId="33" xfId="67" applyNumberFormat="1" applyFont="1" applyFill="1" applyBorder="1" applyAlignment="1">
      <alignment horizontal="right"/>
    </xf>
    <xf numFmtId="0" fontId="25" fillId="0" borderId="66" xfId="0" applyFont="1" applyBorder="1"/>
    <xf numFmtId="0" fontId="42" fillId="0" borderId="0" xfId="0" applyFont="1" applyAlignment="1">
      <alignment wrapText="1"/>
    </xf>
    <xf numFmtId="3" fontId="25" fillId="0" borderId="49" xfId="0" applyNumberFormat="1" applyFont="1" applyBorder="1"/>
    <xf numFmtId="3" fontId="25" fillId="0" borderId="66" xfId="0" applyNumberFormat="1" applyFont="1" applyBorder="1"/>
    <xf numFmtId="3" fontId="25" fillId="0" borderId="50" xfId="0" applyNumberFormat="1" applyFont="1" applyBorder="1"/>
    <xf numFmtId="3" fontId="25" fillId="0" borderId="51" xfId="0" applyNumberFormat="1" applyFont="1" applyBorder="1"/>
    <xf numFmtId="17" fontId="25" fillId="0" borderId="49" xfId="0" applyNumberFormat="1" applyFont="1" applyBorder="1" applyAlignment="1">
      <alignment vertical="center"/>
    </xf>
    <xf numFmtId="17" fontId="20" fillId="0" borderId="50" xfId="0" applyNumberFormat="1" applyFont="1" applyFill="1" applyBorder="1" applyAlignment="1">
      <alignment vertical="center"/>
    </xf>
    <xf numFmtId="3" fontId="25" fillId="0" borderId="50" xfId="0" applyNumberFormat="1" applyFont="1" applyFill="1" applyBorder="1"/>
    <xf numFmtId="17" fontId="37" fillId="0" borderId="51" xfId="0" applyNumberFormat="1" applyFont="1" applyBorder="1" applyAlignment="1">
      <alignment vertical="center"/>
    </xf>
    <xf numFmtId="3" fontId="25" fillId="0" borderId="51" xfId="0" applyNumberFormat="1" applyFont="1" applyFill="1" applyBorder="1"/>
    <xf numFmtId="17" fontId="37" fillId="0" borderId="66" xfId="0" applyNumberFormat="1" applyFont="1" applyBorder="1" applyAlignment="1">
      <alignment vertical="center"/>
    </xf>
    <xf numFmtId="3" fontId="25" fillId="0" borderId="66" xfId="0" applyNumberFormat="1" applyFont="1" applyFill="1" applyBorder="1"/>
    <xf numFmtId="3" fontId="25" fillId="0" borderId="49" xfId="0" applyNumberFormat="1" applyFont="1" applyFill="1" applyBorder="1"/>
    <xf numFmtId="0" fontId="42" fillId="0" borderId="0" xfId="0" applyFont="1" applyAlignment="1">
      <alignment horizontal="left" wrapText="1"/>
    </xf>
    <xf numFmtId="0" fontId="44" fillId="47" borderId="87" xfId="0" applyFont="1" applyFill="1" applyBorder="1"/>
    <xf numFmtId="0" fontId="44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6" fillId="0" borderId="58" xfId="70" applyNumberFormat="1" applyFont="1" applyFill="1" applyBorder="1" applyAlignment="1">
      <alignment vertical="center"/>
    </xf>
    <xf numFmtId="166" fontId="96" fillId="0" borderId="8" xfId="70" applyNumberFormat="1" applyFont="1" applyFill="1" applyBorder="1" applyAlignment="1">
      <alignment vertical="center"/>
    </xf>
    <xf numFmtId="166" fontId="96" fillId="48" borderId="4" xfId="70" applyNumberFormat="1" applyFont="1" applyFill="1" applyBorder="1" applyAlignment="1">
      <alignment vertical="center"/>
    </xf>
    <xf numFmtId="166" fontId="96" fillId="48" borderId="8" xfId="70" applyNumberFormat="1" applyFont="1" applyFill="1" applyBorder="1" applyAlignment="1">
      <alignment vertical="center"/>
    </xf>
    <xf numFmtId="164" fontId="25" fillId="47" borderId="3" xfId="0" applyNumberFormat="1" applyFont="1" applyFill="1" applyBorder="1" applyAlignment="1">
      <alignment horizontal="center" vertical="center"/>
    </xf>
    <xf numFmtId="164" fontId="29" fillId="47" borderId="3" xfId="0" applyNumberFormat="1" applyFont="1" applyFill="1" applyBorder="1" applyAlignment="1">
      <alignment horizontal="center" vertical="center"/>
    </xf>
    <xf numFmtId="3" fontId="25" fillId="47" borderId="3" xfId="0" applyNumberFormat="1" applyFont="1" applyFill="1" applyBorder="1" applyAlignment="1">
      <alignment vertical="center"/>
    </xf>
    <xf numFmtId="165" fontId="17" fillId="0" borderId="4" xfId="0" applyNumberFormat="1" applyFont="1" applyFill="1" applyBorder="1" applyAlignment="1"/>
    <xf numFmtId="0" fontId="46" fillId="0" borderId="0" xfId="52" applyFont="1" applyBorder="1" applyAlignment="1">
      <alignment horizontal="right" wrapText="1"/>
    </xf>
    <xf numFmtId="164" fontId="29" fillId="0" borderId="3" xfId="0" applyNumberFormat="1" applyFont="1" applyFill="1" applyBorder="1" applyAlignment="1">
      <alignment horizontal="center" vertical="center"/>
    </xf>
    <xf numFmtId="0" fontId="97" fillId="47" borderId="0" xfId="55" applyFont="1" applyFill="1" applyBorder="1" applyAlignment="1">
      <alignment horizontal="left" vertical="center" wrapText="1"/>
    </xf>
    <xf numFmtId="3" fontId="96" fillId="0" borderId="0" xfId="0" applyNumberFormat="1" applyFont="1" applyFill="1" applyBorder="1" applyAlignment="1">
      <alignment vertical="center" wrapText="1"/>
    </xf>
    <xf numFmtId="10" fontId="96" fillId="0" borderId="0" xfId="70" applyNumberFormat="1" applyFont="1" applyFill="1" applyBorder="1" applyAlignment="1">
      <alignment vertical="center"/>
    </xf>
    <xf numFmtId="3" fontId="97" fillId="0" borderId="0" xfId="55" applyNumberFormat="1" applyFont="1" applyFill="1" applyBorder="1" applyAlignment="1">
      <alignment vertical="center" wrapText="1"/>
    </xf>
    <xf numFmtId="0" fontId="97" fillId="0" borderId="0" xfId="55" applyFont="1" applyFill="1" applyBorder="1" applyAlignment="1">
      <alignment horizontal="left" vertical="center" wrapText="1"/>
    </xf>
    <xf numFmtId="171" fontId="25" fillId="0" borderId="13" xfId="0" applyNumberFormat="1" applyFont="1" applyFill="1" applyBorder="1"/>
    <xf numFmtId="164" fontId="25" fillId="0" borderId="13" xfId="0" applyNumberFormat="1" applyFont="1" applyFill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164" fontId="25" fillId="51" borderId="14" xfId="0" applyNumberFormat="1" applyFont="1" applyFill="1" applyBorder="1" applyAlignment="1">
      <alignment horizontal="center" vertical="center"/>
    </xf>
    <xf numFmtId="17" fontId="25" fillId="51" borderId="13" xfId="0" applyNumberFormat="1" applyFont="1" applyFill="1" applyBorder="1" applyAlignment="1">
      <alignment vertical="center"/>
    </xf>
    <xf numFmtId="3" fontId="25" fillId="51" borderId="14" xfId="0" applyNumberFormat="1" applyFont="1" applyFill="1" applyBorder="1"/>
    <xf numFmtId="3" fontId="25" fillId="51" borderId="13" xfId="0" applyNumberFormat="1" applyFont="1" applyFill="1" applyBorder="1"/>
    <xf numFmtId="165" fontId="25" fillId="51" borderId="14" xfId="0" applyNumberFormat="1" applyFont="1" applyFill="1" applyBorder="1" applyAlignment="1">
      <alignment horizontal="center"/>
    </xf>
    <xf numFmtId="164" fontId="25" fillId="50" borderId="14" xfId="0" applyNumberFormat="1" applyFont="1" applyFill="1" applyBorder="1" applyAlignment="1">
      <alignment horizontal="center"/>
    </xf>
    <xf numFmtId="0" fontId="25" fillId="50" borderId="14" xfId="0" applyFont="1" applyFill="1" applyBorder="1"/>
    <xf numFmtId="164" fontId="25" fillId="50" borderId="14" xfId="69" applyNumberFormat="1" applyFont="1" applyFill="1" applyBorder="1" applyAlignment="1">
      <alignment horizontal="center"/>
    </xf>
    <xf numFmtId="171" fontId="25" fillId="50" borderId="14" xfId="0" applyNumberFormat="1" applyFont="1" applyFill="1" applyBorder="1" applyAlignment="1">
      <alignment horizontal="right"/>
    </xf>
    <xf numFmtId="174" fontId="25" fillId="50" borderId="30" xfId="0" applyNumberFormat="1" applyFont="1" applyFill="1" applyBorder="1" applyAlignment="1">
      <alignment horizontal="center"/>
    </xf>
    <xf numFmtId="171" fontId="25" fillId="51" borderId="14" xfId="0" applyNumberFormat="1" applyFont="1" applyFill="1" applyBorder="1" applyAlignment="1">
      <alignment horizontal="right"/>
    </xf>
    <xf numFmtId="171" fontId="25" fillId="51" borderId="14" xfId="0" applyNumberFormat="1" applyFont="1" applyFill="1" applyBorder="1"/>
    <xf numFmtId="174" fontId="25" fillId="51" borderId="30" xfId="0" applyNumberFormat="1" applyFont="1" applyFill="1" applyBorder="1" applyAlignment="1">
      <alignment horizontal="center"/>
    </xf>
    <xf numFmtId="17" fontId="25" fillId="51" borderId="17" xfId="0" applyNumberFormat="1" applyFont="1" applyFill="1" applyBorder="1" applyAlignment="1">
      <alignment vertical="center"/>
    </xf>
    <xf numFmtId="17" fontId="25" fillId="51" borderId="9" xfId="0" applyNumberFormat="1" applyFont="1" applyFill="1" applyBorder="1" applyAlignment="1">
      <alignment vertical="center"/>
    </xf>
    <xf numFmtId="3" fontId="25" fillId="51" borderId="10" xfId="0" applyNumberFormat="1" applyFont="1" applyFill="1" applyBorder="1" applyAlignment="1">
      <alignment vertical="center"/>
    </xf>
    <xf numFmtId="164" fontId="25" fillId="51" borderId="10" xfId="0" applyNumberFormat="1" applyFont="1" applyFill="1" applyBorder="1" applyAlignment="1">
      <alignment horizontal="center" vertical="center"/>
    </xf>
    <xf numFmtId="164" fontId="29" fillId="51" borderId="10" xfId="0" applyNumberFormat="1" applyFont="1" applyFill="1" applyBorder="1" applyAlignment="1">
      <alignment horizontal="center" vertical="center"/>
    </xf>
    <xf numFmtId="0" fontId="44" fillId="47" borderId="89" xfId="0" applyFont="1" applyFill="1" applyBorder="1"/>
    <xf numFmtId="0" fontId="44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7" fillId="9" borderId="0" xfId="0" applyNumberFormat="1" applyFont="1" applyFill="1" applyBorder="1"/>
    <xf numFmtId="3" fontId="17" fillId="14" borderId="0" xfId="0" applyNumberFormat="1" applyFont="1" applyFill="1" applyBorder="1"/>
    <xf numFmtId="3" fontId="17" fillId="11" borderId="0" xfId="0" applyNumberFormat="1" applyFont="1" applyFill="1" applyBorder="1"/>
    <xf numFmtId="3" fontId="17" fillId="50" borderId="0" xfId="0" applyNumberFormat="1" applyFont="1" applyFill="1" applyBorder="1"/>
    <xf numFmtId="3" fontId="17" fillId="51" borderId="0" xfId="0" applyNumberFormat="1" applyFont="1" applyFill="1" applyBorder="1"/>
    <xf numFmtId="0" fontId="17" fillId="9" borderId="0" xfId="0" applyFont="1" applyFill="1" applyBorder="1"/>
    <xf numFmtId="0" fontId="17" fillId="14" borderId="0" xfId="0" applyFont="1" applyFill="1" applyBorder="1"/>
    <xf numFmtId="0" fontId="0" fillId="50" borderId="0" xfId="0" applyFill="1" applyBorder="1"/>
    <xf numFmtId="0" fontId="36" fillId="0" borderId="0" xfId="0" applyFont="1" applyBorder="1"/>
    <xf numFmtId="0" fontId="17" fillId="0" borderId="0" xfId="0" applyFont="1" applyFill="1" applyBorder="1"/>
    <xf numFmtId="3" fontId="17" fillId="9" borderId="16" xfId="0" applyNumberFormat="1" applyFont="1" applyFill="1" applyBorder="1"/>
    <xf numFmtId="3" fontId="17" fillId="9" borderId="1" xfId="0" applyNumberFormat="1" applyFont="1" applyFill="1" applyBorder="1"/>
    <xf numFmtId="3" fontId="25" fillId="9" borderId="16" xfId="0" applyNumberFormat="1" applyFont="1" applyFill="1" applyBorder="1" applyAlignment="1">
      <alignment vertical="center"/>
    </xf>
    <xf numFmtId="164" fontId="17" fillId="9" borderId="16" xfId="0" applyNumberFormat="1" applyFont="1" applyFill="1" applyBorder="1"/>
    <xf numFmtId="3" fontId="17" fillId="0" borderId="16" xfId="0" applyNumberFormat="1" applyFont="1" applyFill="1" applyBorder="1"/>
    <xf numFmtId="3" fontId="17" fillId="0" borderId="1" xfId="0" applyNumberFormat="1" applyFont="1" applyFill="1" applyBorder="1"/>
    <xf numFmtId="164" fontId="17" fillId="0" borderId="16" xfId="0" applyNumberFormat="1" applyFont="1" applyFill="1" applyBorder="1"/>
    <xf numFmtId="3" fontId="17" fillId="14" borderId="16" xfId="0" applyNumberFormat="1" applyFont="1" applyFill="1" applyBorder="1"/>
    <xf numFmtId="3" fontId="17" fillId="14" borderId="1" xfId="0" applyNumberFormat="1" applyFont="1" applyFill="1" applyBorder="1"/>
    <xf numFmtId="164" fontId="17" fillId="14" borderId="16" xfId="0" applyNumberFormat="1" applyFont="1" applyFill="1" applyBorder="1"/>
    <xf numFmtId="3" fontId="17" fillId="11" borderId="16" xfId="0" applyNumberFormat="1" applyFont="1" applyFill="1" applyBorder="1"/>
    <xf numFmtId="3" fontId="17" fillId="11" borderId="1" xfId="0" applyNumberFormat="1" applyFont="1" applyFill="1" applyBorder="1"/>
    <xf numFmtId="164" fontId="17" fillId="11" borderId="16" xfId="0" applyNumberFormat="1" applyFont="1" applyFill="1" applyBorder="1"/>
    <xf numFmtId="3" fontId="25" fillId="11" borderId="32" xfId="57" applyNumberFormat="1" applyFont="1" applyFill="1" applyBorder="1"/>
    <xf numFmtId="3" fontId="64" fillId="11" borderId="32" xfId="57" applyNumberFormat="1" applyFont="1" applyFill="1" applyBorder="1"/>
    <xf numFmtId="164" fontId="17" fillId="11" borderId="1" xfId="0" applyNumberFormat="1" applyFont="1" applyFill="1" applyBorder="1"/>
    <xf numFmtId="164" fontId="17" fillId="11" borderId="65" xfId="0" applyNumberFormat="1" applyFont="1" applyFill="1" applyBorder="1"/>
    <xf numFmtId="3" fontId="17" fillId="50" borderId="1" xfId="0" applyNumberFormat="1" applyFont="1" applyFill="1" applyBorder="1"/>
    <xf numFmtId="3" fontId="17" fillId="50" borderId="65" xfId="0" applyNumberFormat="1" applyFont="1" applyFill="1" applyBorder="1"/>
    <xf numFmtId="3" fontId="17" fillId="50" borderId="16" xfId="0" applyNumberFormat="1" applyFont="1" applyFill="1" applyBorder="1"/>
    <xf numFmtId="164" fontId="17" fillId="50" borderId="16" xfId="0" applyNumberFormat="1" applyFont="1" applyFill="1" applyBorder="1"/>
    <xf numFmtId="3" fontId="17" fillId="51" borderId="1" xfId="0" applyNumberFormat="1" applyFont="1" applyFill="1" applyBorder="1"/>
    <xf numFmtId="3" fontId="17" fillId="51" borderId="65" xfId="0" applyNumberFormat="1" applyFont="1" applyFill="1" applyBorder="1"/>
    <xf numFmtId="3" fontId="17" fillId="51" borderId="16" xfId="0" applyNumberFormat="1" applyFont="1" applyFill="1" applyBorder="1"/>
    <xf numFmtId="164" fontId="17" fillId="51" borderId="16" xfId="0" applyNumberFormat="1" applyFont="1" applyFill="1" applyBorder="1"/>
    <xf numFmtId="0" fontId="76" fillId="0" borderId="16" xfId="0" applyFont="1" applyFill="1" applyBorder="1"/>
    <xf numFmtId="3" fontId="25" fillId="0" borderId="16" xfId="0" applyNumberFormat="1" applyFont="1" applyFill="1" applyBorder="1"/>
    <xf numFmtId="164" fontId="25" fillId="0" borderId="16" xfId="0" applyNumberFormat="1" applyFont="1" applyFill="1" applyBorder="1"/>
    <xf numFmtId="3" fontId="17" fillId="0" borderId="65" xfId="0" applyNumberFormat="1" applyFont="1" applyFill="1" applyBorder="1"/>
    <xf numFmtId="3" fontId="76" fillId="0" borderId="16" xfId="0" applyNumberFormat="1" applyFont="1" applyFill="1" applyBorder="1"/>
    <xf numFmtId="3" fontId="25" fillId="50" borderId="3" xfId="0" applyNumberFormat="1" applyFont="1" applyFill="1" applyBorder="1" applyAlignment="1">
      <alignment vertical="center"/>
    </xf>
    <xf numFmtId="17" fontId="25" fillId="50" borderId="17" xfId="0" applyNumberFormat="1" applyFont="1" applyFill="1" applyBorder="1" applyAlignment="1">
      <alignment vertical="center"/>
    </xf>
    <xf numFmtId="171" fontId="100" fillId="50" borderId="18" xfId="67" applyNumberFormat="1" applyFont="1" applyFill="1" applyBorder="1" applyAlignment="1">
      <alignment horizontal="right"/>
    </xf>
    <xf numFmtId="171" fontId="100" fillId="50" borderId="33" xfId="67" applyNumberFormat="1" applyFont="1" applyFill="1" applyBorder="1" applyAlignment="1">
      <alignment horizontal="right"/>
    </xf>
    <xf numFmtId="3" fontId="25" fillId="0" borderId="19" xfId="0" applyNumberFormat="1" applyFont="1" applyBorder="1"/>
    <xf numFmtId="3" fontId="25" fillId="0" borderId="20" xfId="0" applyNumberFormat="1" applyFont="1" applyBorder="1"/>
    <xf numFmtId="171" fontId="100" fillId="51" borderId="10" xfId="67" applyNumberFormat="1" applyFont="1" applyFill="1" applyBorder="1" applyAlignment="1">
      <alignment horizontal="right"/>
    </xf>
    <xf numFmtId="171" fontId="100" fillId="51" borderId="8" xfId="67" applyNumberFormat="1" applyFont="1" applyFill="1" applyBorder="1" applyAlignment="1">
      <alignment horizontal="right"/>
    </xf>
    <xf numFmtId="0" fontId="32" fillId="0" borderId="12" xfId="0" applyFont="1" applyBorder="1" applyAlignment="1">
      <alignment horizontal="center" vertical="center" wrapText="1"/>
    </xf>
    <xf numFmtId="3" fontId="25" fillId="0" borderId="67" xfId="0" applyNumberFormat="1" applyFont="1" applyBorder="1" applyAlignment="1">
      <alignment vertical="center"/>
    </xf>
    <xf numFmtId="3" fontId="25" fillId="0" borderId="6" xfId="0" applyNumberFormat="1" applyFont="1" applyBorder="1" applyAlignment="1">
      <alignment vertical="center"/>
    </xf>
    <xf numFmtId="3" fontId="25" fillId="9" borderId="43" xfId="0" applyNumberFormat="1" applyFont="1" applyFill="1" applyBorder="1" applyAlignment="1">
      <alignment vertical="center"/>
    </xf>
    <xf numFmtId="3" fontId="25" fillId="0" borderId="6" xfId="0" applyNumberFormat="1" applyFont="1" applyFill="1" applyBorder="1" applyAlignment="1">
      <alignment vertical="center"/>
    </xf>
    <xf numFmtId="3" fontId="25" fillId="11" borderId="6" xfId="0" applyNumberFormat="1" applyFont="1" applyFill="1" applyBorder="1" applyAlignment="1">
      <alignment vertical="center"/>
    </xf>
    <xf numFmtId="3" fontId="25" fillId="0" borderId="67" xfId="0" applyNumberFormat="1" applyFont="1" applyFill="1" applyBorder="1" applyAlignment="1">
      <alignment vertical="center"/>
    </xf>
    <xf numFmtId="3" fontId="25" fillId="14" borderId="6" xfId="0" applyNumberFormat="1" applyFont="1" applyFill="1" applyBorder="1" applyAlignment="1">
      <alignment vertical="center"/>
    </xf>
    <xf numFmtId="3" fontId="25" fillId="14" borderId="43" xfId="0" applyNumberFormat="1" applyFont="1" applyFill="1" applyBorder="1" applyAlignment="1">
      <alignment vertical="center"/>
    </xf>
    <xf numFmtId="3" fontId="25" fillId="9" borderId="12" xfId="0" applyNumberFormat="1" applyFont="1" applyFill="1" applyBorder="1" applyAlignment="1">
      <alignment vertical="center"/>
    </xf>
    <xf numFmtId="171" fontId="100" fillId="0" borderId="6" xfId="67" applyNumberFormat="1" applyFont="1" applyFill="1" applyBorder="1" applyAlignment="1">
      <alignment horizontal="right"/>
    </xf>
    <xf numFmtId="171" fontId="100" fillId="0" borderId="67" xfId="67" applyNumberFormat="1" applyFont="1" applyFill="1" applyBorder="1" applyAlignment="1">
      <alignment horizontal="right"/>
    </xf>
    <xf numFmtId="171" fontId="100" fillId="0" borderId="43" xfId="67" applyNumberFormat="1" applyFont="1" applyFill="1" applyBorder="1" applyAlignment="1">
      <alignment horizontal="right"/>
    </xf>
    <xf numFmtId="171" fontId="100" fillId="50" borderId="43" xfId="67" applyNumberFormat="1" applyFont="1" applyFill="1" applyBorder="1" applyAlignment="1">
      <alignment horizontal="right"/>
    </xf>
    <xf numFmtId="171" fontId="100" fillId="51" borderId="12" xfId="67" applyNumberFormat="1" applyFont="1" applyFill="1" applyBorder="1" applyAlignment="1">
      <alignment horizontal="right"/>
    </xf>
    <xf numFmtId="3" fontId="25" fillId="0" borderId="19" xfId="0" applyNumberFormat="1" applyFont="1" applyFill="1" applyBorder="1" applyAlignment="1">
      <alignment vertical="center"/>
    </xf>
    <xf numFmtId="3" fontId="25" fillId="14" borderId="2" xfId="0" applyNumberFormat="1" applyFont="1" applyFill="1" applyBorder="1" applyAlignment="1">
      <alignment vertical="center"/>
    </xf>
    <xf numFmtId="3" fontId="25" fillId="14" borderId="17" xfId="0" applyNumberFormat="1" applyFont="1" applyFill="1" applyBorder="1" applyAlignment="1">
      <alignment vertical="center"/>
    </xf>
    <xf numFmtId="3" fontId="25" fillId="9" borderId="9" xfId="0" applyNumberFormat="1" applyFont="1" applyFill="1" applyBorder="1" applyAlignment="1">
      <alignment vertical="center"/>
    </xf>
    <xf numFmtId="171" fontId="100" fillId="0" borderId="2" xfId="67" applyNumberFormat="1" applyFont="1" applyFill="1" applyBorder="1" applyAlignment="1">
      <alignment horizontal="right"/>
    </xf>
    <xf numFmtId="171" fontId="100" fillId="0" borderId="19" xfId="67" applyNumberFormat="1" applyFont="1" applyFill="1" applyBorder="1" applyAlignment="1">
      <alignment horizontal="right"/>
    </xf>
    <xf numFmtId="171" fontId="100" fillId="0" borderId="17" xfId="67" applyNumberFormat="1" applyFont="1" applyFill="1" applyBorder="1" applyAlignment="1">
      <alignment horizontal="right"/>
    </xf>
    <xf numFmtId="171" fontId="100" fillId="50" borderId="17" xfId="67" applyNumberFormat="1" applyFont="1" applyFill="1" applyBorder="1" applyAlignment="1">
      <alignment horizontal="right"/>
    </xf>
    <xf numFmtId="171" fontId="100" fillId="51" borderId="9" xfId="67" applyNumberFormat="1" applyFont="1" applyFill="1" applyBorder="1" applyAlignment="1">
      <alignment horizontal="right"/>
    </xf>
    <xf numFmtId="0" fontId="102" fillId="0" borderId="0" xfId="0" applyFont="1" applyBorder="1"/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8" xfId="0" applyNumberFormat="1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17" fontId="25" fillId="10" borderId="19" xfId="0" applyNumberFormat="1" applyFont="1" applyFill="1" applyBorder="1" applyAlignment="1">
      <alignment vertical="center"/>
    </xf>
    <xf numFmtId="3" fontId="17" fillId="10" borderId="20" xfId="0" applyNumberFormat="1" applyFont="1" applyFill="1" applyBorder="1" applyAlignment="1"/>
    <xf numFmtId="165" fontId="17" fillId="10" borderId="20" xfId="0" applyNumberFormat="1" applyFont="1" applyFill="1" applyBorder="1" applyAlignment="1">
      <alignment vertical="center" wrapText="1"/>
    </xf>
    <xf numFmtId="0" fontId="17" fillId="10" borderId="20" xfId="0" applyFont="1" applyFill="1" applyBorder="1"/>
    <xf numFmtId="0" fontId="25" fillId="10" borderId="20" xfId="0" applyNumberFormat="1" applyFont="1" applyFill="1" applyBorder="1" applyAlignment="1">
      <alignment vertical="center"/>
    </xf>
    <xf numFmtId="165" fontId="17" fillId="10" borderId="21" xfId="0" applyNumberFormat="1" applyFont="1" applyFill="1" applyBorder="1" applyAlignment="1">
      <alignment vertical="center" wrapText="1"/>
    </xf>
    <xf numFmtId="165" fontId="17" fillId="12" borderId="4" xfId="0" applyNumberFormat="1" applyFont="1" applyFill="1" applyBorder="1" applyAlignment="1"/>
    <xf numFmtId="17" fontId="25" fillId="0" borderId="15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/>
    <xf numFmtId="165" fontId="17" fillId="0" borderId="16" xfId="0" applyNumberFormat="1" applyFont="1" applyFill="1" applyBorder="1" applyAlignment="1"/>
    <xf numFmtId="165" fontId="17" fillId="0" borderId="34" xfId="0" applyNumberFormat="1" applyFont="1" applyFill="1" applyBorder="1" applyAlignment="1"/>
    <xf numFmtId="3" fontId="25" fillId="0" borderId="20" xfId="0" applyNumberFormat="1" applyFont="1" applyFill="1" applyBorder="1" applyAlignment="1"/>
    <xf numFmtId="165" fontId="25" fillId="0" borderId="20" xfId="0" applyNumberFormat="1" applyFont="1" applyFill="1" applyBorder="1" applyAlignment="1"/>
    <xf numFmtId="165" fontId="25" fillId="0" borderId="21" xfId="0" applyNumberFormat="1" applyFont="1" applyFill="1" applyBorder="1" applyAlignment="1"/>
    <xf numFmtId="3" fontId="25" fillId="0" borderId="16" xfId="66" applyNumberFormat="1" applyFont="1" applyFill="1" applyBorder="1" applyProtection="1">
      <protection locked="0"/>
    </xf>
    <xf numFmtId="0" fontId="17" fillId="0" borderId="16" xfId="0" applyFont="1" applyFill="1" applyBorder="1"/>
    <xf numFmtId="0" fontId="25" fillId="0" borderId="16" xfId="0" applyNumberFormat="1" applyFont="1" applyFill="1" applyBorder="1" applyAlignment="1">
      <alignment vertical="center"/>
    </xf>
    <xf numFmtId="165" fontId="25" fillId="0" borderId="16" xfId="66" applyNumberFormat="1" applyFont="1" applyFill="1" applyBorder="1" applyProtection="1">
      <protection locked="0"/>
    </xf>
    <xf numFmtId="165" fontId="25" fillId="0" borderId="34" xfId="66" applyNumberFormat="1" applyFont="1" applyFill="1" applyBorder="1" applyProtection="1">
      <protection locked="0"/>
    </xf>
    <xf numFmtId="1" fontId="17" fillId="0" borderId="16" xfId="0" applyNumberFormat="1" applyFont="1" applyFill="1" applyBorder="1" applyAlignment="1">
      <alignment vertical="center" wrapText="1"/>
    </xf>
    <xf numFmtId="165" fontId="17" fillId="15" borderId="10" xfId="0" applyNumberFormat="1" applyFont="1" applyFill="1" applyBorder="1" applyAlignment="1">
      <alignment vertical="center" wrapText="1"/>
    </xf>
    <xf numFmtId="165" fontId="17" fillId="15" borderId="8" xfId="0" applyNumberFormat="1" applyFont="1" applyFill="1" applyBorder="1" applyAlignment="1">
      <alignment vertical="center" wrapText="1"/>
    </xf>
    <xf numFmtId="165" fontId="17" fillId="0" borderId="16" xfId="0" applyNumberFormat="1" applyFont="1" applyFill="1" applyBorder="1" applyAlignment="1">
      <alignment vertical="center" wrapText="1"/>
    </xf>
    <xf numFmtId="0" fontId="17" fillId="0" borderId="16" xfId="0" applyFont="1" applyBorder="1"/>
    <xf numFmtId="3" fontId="25" fillId="0" borderId="16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>
      <alignment vertical="center" wrapText="1"/>
    </xf>
    <xf numFmtId="165" fontId="17" fillId="0" borderId="34" xfId="0" applyNumberFormat="1" applyFont="1" applyFill="1" applyBorder="1" applyAlignment="1">
      <alignment vertical="center" wrapText="1"/>
    </xf>
    <xf numFmtId="3" fontId="17" fillId="0" borderId="16" xfId="0" applyNumberFormat="1" applyFont="1" applyBorder="1" applyAlignment="1"/>
    <xf numFmtId="0" fontId="25" fillId="15" borderId="9" xfId="0" applyNumberFormat="1" applyFont="1" applyFill="1" applyBorder="1" applyAlignment="1">
      <alignment vertical="center"/>
    </xf>
    <xf numFmtId="3" fontId="25" fillId="10" borderId="20" xfId="0" applyNumberFormat="1" applyFont="1" applyFill="1" applyBorder="1" applyAlignment="1">
      <alignment vertical="center"/>
    </xf>
    <xf numFmtId="3" fontId="17" fillId="0" borderId="3" xfId="0" applyNumberFormat="1" applyFont="1" applyBorder="1"/>
    <xf numFmtId="3" fontId="25" fillId="12" borderId="3" xfId="0" applyNumberFormat="1" applyFont="1" applyFill="1" applyBorder="1" applyAlignment="1">
      <alignment vertical="center"/>
    </xf>
    <xf numFmtId="3" fontId="25" fillId="10" borderId="3" xfId="0" applyNumberFormat="1" applyFont="1" applyFill="1" applyBorder="1" applyAlignment="1">
      <alignment vertical="center"/>
    </xf>
    <xf numFmtId="3" fontId="17" fillId="10" borderId="20" xfId="0" applyNumberFormat="1" applyFont="1" applyFill="1" applyBorder="1" applyAlignment="1">
      <alignment vertical="center" wrapText="1"/>
    </xf>
    <xf numFmtId="3" fontId="17" fillId="12" borderId="3" xfId="0" applyNumberFormat="1" applyFont="1" applyFill="1" applyBorder="1" applyAlignment="1">
      <alignment vertical="center" wrapText="1"/>
    </xf>
    <xf numFmtId="3" fontId="17" fillId="10" borderId="3" xfId="0" applyNumberFormat="1" applyFont="1" applyFill="1" applyBorder="1" applyAlignment="1">
      <alignment vertical="center" wrapText="1"/>
    </xf>
    <xf numFmtId="3" fontId="23" fillId="0" borderId="19" xfId="0" applyNumberFormat="1" applyFont="1" applyBorder="1"/>
    <xf numFmtId="3" fontId="23" fillId="0" borderId="20" xfId="0" applyNumberFormat="1" applyFont="1" applyBorder="1"/>
    <xf numFmtId="166" fontId="104" fillId="0" borderId="21" xfId="69" applyNumberFormat="1" applyFont="1" applyBorder="1"/>
    <xf numFmtId="166" fontId="104" fillId="0" borderId="40" xfId="69" applyNumberFormat="1" applyFont="1" applyBorder="1"/>
    <xf numFmtId="3" fontId="33" fillId="0" borderId="3" xfId="0" applyNumberFormat="1" applyFont="1" applyFill="1" applyBorder="1" applyAlignment="1">
      <alignment horizontal="right"/>
    </xf>
    <xf numFmtId="0" fontId="105" fillId="0" borderId="0" xfId="0" applyFont="1" applyFill="1"/>
    <xf numFmtId="165" fontId="29" fillId="51" borderId="14" xfId="0" applyNumberFormat="1" applyFont="1" applyFill="1" applyBorder="1" applyAlignment="1">
      <alignment horizontal="center"/>
    </xf>
    <xf numFmtId="171" fontId="28" fillId="0" borderId="0" xfId="0" applyNumberFormat="1" applyFont="1"/>
    <xf numFmtId="3" fontId="44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100" fillId="0" borderId="16" xfId="67" applyNumberFormat="1" applyFont="1" applyFill="1" applyBorder="1" applyAlignment="1">
      <alignment horizontal="right"/>
    </xf>
    <xf numFmtId="174" fontId="100" fillId="0" borderId="16" xfId="67" applyNumberFormat="1" applyFont="1" applyFill="1" applyBorder="1" applyAlignment="1">
      <alignment horizontal="center"/>
    </xf>
    <xf numFmtId="171" fontId="100" fillId="0" borderId="3" xfId="67" applyNumberFormat="1" applyFont="1" applyFill="1" applyBorder="1" applyAlignment="1">
      <alignment horizontal="right"/>
    </xf>
    <xf numFmtId="171" fontId="100" fillId="0" borderId="4" xfId="67" applyNumberFormat="1" applyFont="1" applyFill="1" applyBorder="1" applyAlignment="1">
      <alignment horizontal="right"/>
    </xf>
    <xf numFmtId="174" fontId="100" fillId="0" borderId="3" xfId="67" applyNumberFormat="1" applyFont="1" applyFill="1" applyBorder="1" applyAlignment="1">
      <alignment horizontal="center"/>
    </xf>
    <xf numFmtId="171" fontId="100" fillId="0" borderId="6" xfId="67" applyNumberFormat="1" applyFont="1" applyFill="1" applyBorder="1" applyAlignment="1">
      <alignment horizontal="right"/>
    </xf>
    <xf numFmtId="171" fontId="100" fillId="0" borderId="2" xfId="67" applyNumberFormat="1" applyFont="1" applyFill="1" applyBorder="1" applyAlignment="1">
      <alignment horizontal="right"/>
    </xf>
    <xf numFmtId="3" fontId="17" fillId="14" borderId="32" xfId="0" applyNumberFormat="1" applyFont="1" applyFill="1" applyBorder="1"/>
    <xf numFmtId="0" fontId="28" fillId="0" borderId="1" xfId="0" applyFont="1" applyBorder="1"/>
    <xf numFmtId="165" fontId="102" fillId="51" borderId="14" xfId="0" applyNumberFormat="1" applyFont="1" applyFill="1" applyBorder="1"/>
    <xf numFmtId="165" fontId="17" fillId="51" borderId="14" xfId="0" applyNumberFormat="1" applyFont="1" applyFill="1" applyBorder="1"/>
    <xf numFmtId="165" fontId="17" fillId="51" borderId="16" xfId="0" applyNumberFormat="1" applyFont="1" applyFill="1" applyBorder="1"/>
    <xf numFmtId="0" fontId="29" fillId="0" borderId="5" xfId="0" applyFont="1" applyBorder="1"/>
    <xf numFmtId="0" fontId="31" fillId="0" borderId="1" xfId="0" applyFont="1" applyBorder="1"/>
    <xf numFmtId="0" fontId="39" fillId="0" borderId="31" xfId="0" applyFont="1" applyBorder="1"/>
    <xf numFmtId="0" fontId="17" fillId="0" borderId="13" xfId="0" applyFont="1" applyBorder="1"/>
    <xf numFmtId="0" fontId="17" fillId="0" borderId="13" xfId="0" applyFont="1" applyFill="1" applyBorder="1"/>
    <xf numFmtId="0" fontId="53" fillId="0" borderId="13" xfId="0" applyFont="1" applyBorder="1"/>
    <xf numFmtId="0" fontId="25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3" fontId="76" fillId="0" borderId="0" xfId="0" applyNumberFormat="1" applyFont="1" applyFill="1"/>
    <xf numFmtId="164" fontId="17" fillId="0" borderId="31" xfId="0" applyNumberFormat="1" applyFont="1" applyFill="1" applyBorder="1"/>
    <xf numFmtId="164" fontId="17" fillId="0" borderId="13" xfId="0" applyNumberFormat="1" applyFont="1" applyFill="1" applyBorder="1"/>
    <xf numFmtId="164" fontId="102" fillId="0" borderId="14" xfId="0" applyNumberFormat="1" applyFont="1" applyFill="1" applyBorder="1"/>
    <xf numFmtId="164" fontId="0" fillId="0" borderId="0" xfId="0" applyNumberFormat="1" applyFill="1" applyBorder="1"/>
    <xf numFmtId="165" fontId="102" fillId="0" borderId="13" xfId="0" applyNumberFormat="1" applyFont="1" applyFill="1" applyBorder="1"/>
    <xf numFmtId="164" fontId="102" fillId="0" borderId="16" xfId="0" applyNumberFormat="1" applyFont="1" applyFill="1" applyBorder="1"/>
    <xf numFmtId="164" fontId="0" fillId="0" borderId="1" xfId="0" applyNumberFormat="1" applyFill="1" applyBorder="1"/>
    <xf numFmtId="165" fontId="102" fillId="0" borderId="32" xfId="0" applyNumberFormat="1" applyFont="1" applyFill="1" applyBorder="1"/>
    <xf numFmtId="0" fontId="44" fillId="0" borderId="0" xfId="0" applyFont="1" applyFill="1"/>
    <xf numFmtId="0" fontId="107" fillId="0" borderId="3" xfId="0" applyFont="1" applyFill="1" applyBorder="1" applyAlignment="1" applyProtection="1">
      <alignment horizontal="left"/>
    </xf>
    <xf numFmtId="0" fontId="108" fillId="0" borderId="90" xfId="0" applyFont="1" applyFill="1" applyBorder="1" applyAlignment="1" applyProtection="1">
      <alignment horizontal="left"/>
    </xf>
    <xf numFmtId="3" fontId="23" fillId="0" borderId="91" xfId="0" applyNumberFormat="1" applyFont="1" applyBorder="1" applyAlignment="1">
      <alignment horizontal="left"/>
    </xf>
    <xf numFmtId="3" fontId="23" fillId="0" borderId="90" xfId="0" applyNumberFormat="1" applyFont="1" applyBorder="1" applyAlignment="1">
      <alignment horizontal="left"/>
    </xf>
    <xf numFmtId="3" fontId="23" fillId="0" borderId="92" xfId="0" applyNumberFormat="1" applyFont="1" applyBorder="1" applyAlignment="1">
      <alignment horizontal="left"/>
    </xf>
    <xf numFmtId="0" fontId="12" fillId="0" borderId="0" xfId="0" applyFont="1" applyBorder="1"/>
    <xf numFmtId="17" fontId="102" fillId="0" borderId="13" xfId="0" applyNumberFormat="1" applyFont="1" applyFill="1" applyBorder="1" applyAlignment="1">
      <alignment vertical="center"/>
    </xf>
    <xf numFmtId="171" fontId="102" fillId="0" borderId="14" xfId="0" applyNumberFormat="1" applyFont="1" applyFill="1" applyBorder="1"/>
    <xf numFmtId="174" fontId="102" fillId="0" borderId="14" xfId="0" applyNumberFormat="1" applyFont="1" applyFill="1" applyBorder="1" applyAlignment="1">
      <alignment horizontal="center"/>
    </xf>
    <xf numFmtId="0" fontId="106" fillId="0" borderId="0" xfId="0" applyFont="1" applyFill="1" applyBorder="1"/>
    <xf numFmtId="0" fontId="106" fillId="0" borderId="14" xfId="0" applyFont="1" applyFill="1" applyBorder="1"/>
    <xf numFmtId="174" fontId="102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100" fillId="0" borderId="0" xfId="67" applyNumberFormat="1" applyFont="1" applyFill="1" applyBorder="1" applyAlignment="1">
      <alignment horizontal="right"/>
    </xf>
    <xf numFmtId="164" fontId="17" fillId="0" borderId="16" xfId="0" applyNumberFormat="1" applyFont="1" applyBorder="1"/>
    <xf numFmtId="164" fontId="17" fillId="0" borderId="3" xfId="0" applyNumberFormat="1" applyFont="1" applyBorder="1"/>
    <xf numFmtId="174" fontId="28" fillId="0" borderId="0" xfId="0" applyNumberFormat="1" applyFont="1"/>
    <xf numFmtId="0" fontId="0" fillId="0" borderId="42" xfId="0" applyBorder="1"/>
    <xf numFmtId="174" fontId="100" fillId="0" borderId="26" xfId="67" applyNumberFormat="1" applyFont="1" applyFill="1" applyBorder="1" applyAlignment="1">
      <alignment horizontal="center"/>
    </xf>
    <xf numFmtId="174" fontId="100" fillId="0" borderId="14" xfId="67" applyNumberFormat="1" applyFont="1" applyFill="1" applyBorder="1" applyAlignment="1">
      <alignment horizontal="center"/>
    </xf>
    <xf numFmtId="164" fontId="17" fillId="0" borderId="18" xfId="0" applyNumberFormat="1" applyFont="1" applyBorder="1"/>
    <xf numFmtId="17" fontId="102" fillId="0" borderId="14" xfId="0" applyNumberFormat="1" applyFont="1" applyFill="1" applyBorder="1" applyAlignment="1">
      <alignment vertical="center"/>
    </xf>
    <xf numFmtId="0" fontId="28" fillId="0" borderId="0" xfId="0" applyFont="1" applyBorder="1"/>
    <xf numFmtId="0" fontId="0" fillId="0" borderId="30" xfId="0" applyFill="1" applyBorder="1"/>
    <xf numFmtId="172" fontId="25" fillId="0" borderId="49" xfId="0" applyNumberFormat="1" applyFont="1" applyBorder="1"/>
    <xf numFmtId="174" fontId="102" fillId="50" borderId="30" xfId="0" applyNumberFormat="1" applyFont="1" applyFill="1" applyBorder="1" applyAlignment="1">
      <alignment horizontal="center"/>
    </xf>
    <xf numFmtId="3" fontId="76" fillId="50" borderId="0" xfId="0" applyNumberFormat="1" applyFont="1" applyFill="1"/>
    <xf numFmtId="164" fontId="102" fillId="50" borderId="14" xfId="0" applyNumberFormat="1" applyFont="1" applyFill="1" applyBorder="1"/>
    <xf numFmtId="164" fontId="102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100" fillId="0" borderId="5" xfId="67" applyNumberFormat="1" applyFont="1" applyFill="1" applyBorder="1" applyAlignment="1">
      <alignment horizontal="right"/>
    </xf>
    <xf numFmtId="3" fontId="102" fillId="0" borderId="14" xfId="0" applyNumberFormat="1" applyFont="1" applyBorder="1"/>
    <xf numFmtId="3" fontId="102" fillId="51" borderId="14" xfId="0" applyNumberFormat="1" applyFont="1" applyFill="1" applyBorder="1"/>
    <xf numFmtId="171" fontId="106" fillId="0" borderId="13" xfId="0" applyNumberFormat="1" applyFont="1" applyFill="1" applyBorder="1"/>
    <xf numFmtId="171" fontId="102" fillId="0" borderId="14" xfId="0" applyNumberFormat="1" applyFont="1" applyFill="1" applyBorder="1" applyAlignment="1">
      <alignment horizontal="right"/>
    </xf>
    <xf numFmtId="171" fontId="106" fillId="0" borderId="14" xfId="0" applyNumberFormat="1" applyFont="1" applyFill="1" applyBorder="1"/>
    <xf numFmtId="171" fontId="102" fillId="0" borderId="13" xfId="0" applyNumberFormat="1" applyFont="1" applyFill="1" applyBorder="1"/>
    <xf numFmtId="171" fontId="106" fillId="50" borderId="13" xfId="0" applyNumberFormat="1" applyFont="1" applyFill="1" applyBorder="1"/>
    <xf numFmtId="174" fontId="102" fillId="50" borderId="14" xfId="0" applyNumberFormat="1" applyFont="1" applyFill="1" applyBorder="1" applyAlignment="1">
      <alignment horizontal="center"/>
    </xf>
    <xf numFmtId="171" fontId="106" fillId="50" borderId="14" xfId="0" applyNumberFormat="1" applyFont="1" applyFill="1" applyBorder="1"/>
    <xf numFmtId="17" fontId="102" fillId="50" borderId="14" xfId="0" applyNumberFormat="1" applyFont="1" applyFill="1" applyBorder="1" applyAlignment="1">
      <alignment vertical="center"/>
    </xf>
    <xf numFmtId="171" fontId="102" fillId="50" borderId="14" xfId="0" applyNumberFormat="1" applyFont="1" applyFill="1" applyBorder="1"/>
    <xf numFmtId="0" fontId="106" fillId="50" borderId="14" xfId="0" applyFont="1" applyFill="1" applyBorder="1"/>
    <xf numFmtId="0" fontId="30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100" fillId="0" borderId="60" xfId="67" applyNumberFormat="1" applyFont="1" applyFill="1" applyBorder="1" applyAlignment="1">
      <alignment horizontal="right"/>
    </xf>
    <xf numFmtId="164" fontId="28" fillId="0" borderId="0" xfId="0" applyNumberFormat="1" applyFont="1"/>
    <xf numFmtId="171" fontId="0" fillId="0" borderId="0" xfId="0" applyNumberFormat="1"/>
    <xf numFmtId="17" fontId="25" fillId="51" borderId="22" xfId="0" applyNumberFormat="1" applyFont="1" applyFill="1" applyBorder="1" applyAlignment="1">
      <alignment vertical="center"/>
    </xf>
    <xf numFmtId="171" fontId="100" fillId="51" borderId="5" xfId="67" applyNumberFormat="1" applyFont="1" applyFill="1" applyBorder="1" applyAlignment="1">
      <alignment horizontal="right"/>
    </xf>
    <xf numFmtId="171" fontId="100" fillId="51" borderId="3" xfId="67" applyNumberFormat="1" applyFont="1" applyFill="1" applyBorder="1" applyAlignment="1">
      <alignment horizontal="right"/>
    </xf>
    <xf numFmtId="174" fontId="100" fillId="51" borderId="16" xfId="67" applyNumberFormat="1" applyFont="1" applyFill="1" applyBorder="1" applyAlignment="1">
      <alignment horizontal="center"/>
    </xf>
    <xf numFmtId="171" fontId="100" fillId="51" borderId="6" xfId="67" applyNumberFormat="1" applyFont="1" applyFill="1" applyBorder="1" applyAlignment="1">
      <alignment horizontal="right"/>
    </xf>
    <xf numFmtId="174" fontId="100" fillId="51" borderId="3" xfId="67" applyNumberFormat="1" applyFont="1" applyFill="1" applyBorder="1" applyAlignment="1">
      <alignment horizontal="center"/>
    </xf>
    <xf numFmtId="175" fontId="100" fillId="51" borderId="8" xfId="67" applyNumberFormat="1" applyFont="1" applyFill="1" applyBorder="1" applyAlignment="1">
      <alignment horizontal="center"/>
    </xf>
    <xf numFmtId="167" fontId="56" fillId="0" borderId="21" xfId="67" applyNumberFormat="1" applyFont="1" applyFill="1" applyBorder="1" applyAlignment="1">
      <alignment horizontal="center"/>
    </xf>
    <xf numFmtId="167" fontId="56" fillId="0" borderId="34" xfId="67" applyNumberFormat="1" applyFont="1" applyFill="1" applyBorder="1" applyAlignment="1">
      <alignment horizontal="center"/>
    </xf>
    <xf numFmtId="167" fontId="56" fillId="0" borderId="4" xfId="67" applyNumberFormat="1" applyFont="1" applyFill="1" applyBorder="1" applyAlignment="1">
      <alignment horizontal="center"/>
    </xf>
    <xf numFmtId="174" fontId="110" fillId="51" borderId="3" xfId="67" applyNumberFormat="1" applyFont="1" applyFill="1" applyBorder="1" applyAlignment="1">
      <alignment horizontal="center"/>
    </xf>
    <xf numFmtId="173" fontId="111" fillId="51" borderId="4" xfId="67" applyNumberFormat="1" applyFont="1" applyFill="1" applyBorder="1" applyAlignment="1">
      <alignment horizontal="center"/>
    </xf>
    <xf numFmtId="174" fontId="110" fillId="51" borderId="6" xfId="67" applyNumberFormat="1" applyFont="1" applyFill="1" applyBorder="1" applyAlignment="1">
      <alignment horizontal="center"/>
    </xf>
    <xf numFmtId="17" fontId="25" fillId="52" borderId="2" xfId="0" applyNumberFormat="1" applyFont="1" applyFill="1" applyBorder="1" applyAlignment="1">
      <alignment vertical="center"/>
    </xf>
    <xf numFmtId="3" fontId="17" fillId="52" borderId="3" xfId="0" applyNumberFormat="1" applyFont="1" applyFill="1" applyBorder="1" applyAlignment="1"/>
    <xf numFmtId="165" fontId="17" fillId="52" borderId="4" xfId="0" applyNumberFormat="1" applyFont="1" applyFill="1" applyBorder="1" applyAlignment="1"/>
    <xf numFmtId="0" fontId="0" fillId="51" borderId="0" xfId="0" applyFill="1"/>
    <xf numFmtId="165" fontId="102" fillId="51" borderId="16" xfId="0" applyNumberFormat="1" applyFont="1" applyFill="1" applyBorder="1"/>
    <xf numFmtId="171" fontId="102" fillId="51" borderId="14" xfId="0" applyNumberFormat="1" applyFont="1" applyFill="1" applyBorder="1"/>
    <xf numFmtId="174" fontId="102" fillId="51" borderId="14" xfId="0" applyNumberFormat="1" applyFont="1" applyFill="1" applyBorder="1" applyAlignment="1">
      <alignment horizontal="center"/>
    </xf>
    <xf numFmtId="171" fontId="106" fillId="51" borderId="13" xfId="0" applyNumberFormat="1" applyFont="1" applyFill="1" applyBorder="1"/>
    <xf numFmtId="171" fontId="106" fillId="51" borderId="14" xfId="0" applyNumberFormat="1" applyFont="1" applyFill="1" applyBorder="1"/>
    <xf numFmtId="0" fontId="109" fillId="51" borderId="14" xfId="0" applyFont="1" applyFill="1" applyBorder="1" applyAlignment="1">
      <alignment horizontal="center"/>
    </xf>
    <xf numFmtId="17" fontId="102" fillId="51" borderId="14" xfId="0" applyNumberFormat="1" applyFont="1" applyFill="1" applyBorder="1" applyAlignment="1">
      <alignment horizontal="right" vertical="center"/>
    </xf>
    <xf numFmtId="171" fontId="102" fillId="51" borderId="14" xfId="0" applyNumberFormat="1" applyFont="1" applyFill="1" applyBorder="1" applyAlignment="1">
      <alignment horizontal="right"/>
    </xf>
    <xf numFmtId="171" fontId="102" fillId="51" borderId="13" xfId="0" applyNumberFormat="1" applyFont="1" applyFill="1" applyBorder="1" applyAlignment="1">
      <alignment horizontal="right"/>
    </xf>
    <xf numFmtId="174" fontId="110" fillId="0" borderId="6" xfId="67" applyNumberFormat="1" applyFont="1" applyFill="1" applyBorder="1" applyAlignment="1">
      <alignment horizontal="center"/>
    </xf>
    <xf numFmtId="174" fontId="110" fillId="0" borderId="3" xfId="67" applyNumberFormat="1" applyFont="1" applyFill="1" applyBorder="1" applyAlignment="1">
      <alignment horizontal="center"/>
    </xf>
    <xf numFmtId="173" fontId="111" fillId="0" borderId="4" xfId="67" applyNumberFormat="1" applyFont="1" applyFill="1" applyBorder="1" applyAlignment="1">
      <alignment horizontal="center"/>
    </xf>
    <xf numFmtId="164" fontId="17" fillId="52" borderId="3" xfId="0" applyNumberFormat="1" applyFont="1" applyFill="1" applyBorder="1"/>
    <xf numFmtId="164" fontId="17" fillId="53" borderId="3" xfId="0" applyNumberFormat="1" applyFont="1" applyFill="1" applyBorder="1"/>
    <xf numFmtId="165" fontId="17" fillId="53" borderId="4" xfId="0" applyNumberFormat="1" applyFont="1" applyFill="1" applyBorder="1" applyAlignment="1"/>
    <xf numFmtId="17" fontId="25" fillId="53" borderId="2" xfId="0" applyNumberFormat="1" applyFont="1" applyFill="1" applyBorder="1" applyAlignment="1">
      <alignment vertical="center"/>
    </xf>
    <xf numFmtId="3" fontId="17" fillId="53" borderId="3" xfId="0" applyNumberFormat="1" applyFont="1" applyFill="1" applyBorder="1" applyAlignment="1"/>
    <xf numFmtId="3" fontId="17" fillId="53" borderId="18" xfId="0" applyNumberFormat="1" applyFont="1" applyFill="1" applyBorder="1" applyAlignment="1"/>
    <xf numFmtId="17" fontId="102" fillId="0" borderId="14" xfId="0" applyNumberFormat="1" applyFont="1" applyFill="1" applyBorder="1" applyAlignment="1">
      <alignment horizontal="right" vertical="center"/>
    </xf>
    <xf numFmtId="171" fontId="102" fillId="0" borderId="13" xfId="0" applyNumberFormat="1" applyFont="1" applyFill="1" applyBorder="1" applyAlignment="1">
      <alignment horizontal="right"/>
    </xf>
    <xf numFmtId="0" fontId="109" fillId="0" borderId="14" xfId="0" applyFont="1" applyFill="1" applyBorder="1" applyAlignment="1">
      <alignment horizont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52" applyFont="1" applyBorder="1" applyAlignment="1">
      <alignment wrapText="1"/>
    </xf>
    <xf numFmtId="0" fontId="46" fillId="0" borderId="32" xfId="52" applyFont="1" applyBorder="1" applyAlignment="1">
      <alignment wrapText="1"/>
    </xf>
    <xf numFmtId="0" fontId="46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7" fillId="0" borderId="3" xfId="0" applyNumberFormat="1" applyFont="1" applyFill="1" applyBorder="1"/>
    <xf numFmtId="3" fontId="17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2" fillId="0" borderId="0" xfId="81"/>
    <xf numFmtId="3" fontId="100" fillId="0" borderId="50" xfId="0" applyNumberFormat="1" applyFont="1" applyBorder="1"/>
    <xf numFmtId="3" fontId="100" fillId="0" borderId="51" xfId="0" applyNumberFormat="1" applyFont="1" applyBorder="1"/>
    <xf numFmtId="176" fontId="3" fillId="0" borderId="43" xfId="0" applyNumberFormat="1" applyFont="1" applyFill="1" applyBorder="1" applyAlignment="1" applyProtection="1">
      <alignment horizontal="right"/>
    </xf>
    <xf numFmtId="0" fontId="19" fillId="0" borderId="3" xfId="0" applyFont="1" applyBorder="1" applyAlignment="1">
      <alignment horizontal="center" vertical="center" wrapText="1"/>
    </xf>
    <xf numFmtId="171" fontId="102" fillId="0" borderId="30" xfId="0" applyNumberFormat="1" applyFont="1" applyFill="1" applyBorder="1"/>
    <xf numFmtId="0" fontId="106" fillId="0" borderId="16" xfId="0" applyFont="1" applyFill="1" applyBorder="1"/>
    <xf numFmtId="0" fontId="113" fillId="0" borderId="3" xfId="0" applyFont="1" applyFill="1" applyBorder="1" applyAlignment="1" applyProtection="1">
      <alignment horizontal="right" vertical="center"/>
    </xf>
    <xf numFmtId="3" fontId="17" fillId="0" borderId="20" xfId="0" applyNumberFormat="1" applyFont="1" applyBorder="1"/>
    <xf numFmtId="166" fontId="101" fillId="0" borderId="21" xfId="69" applyNumberFormat="1" applyFont="1" applyBorder="1"/>
    <xf numFmtId="0" fontId="0" fillId="0" borderId="0" xfId="0" applyFont="1"/>
    <xf numFmtId="3" fontId="17" fillId="0" borderId="20" xfId="0" applyNumberFormat="1" applyFont="1" applyFill="1" applyBorder="1"/>
    <xf numFmtId="3" fontId="17" fillId="0" borderId="2" xfId="0" applyNumberFormat="1" applyFont="1" applyBorder="1"/>
    <xf numFmtId="166" fontId="101" fillId="0" borderId="34" xfId="69" applyNumberFormat="1" applyFont="1" applyBorder="1"/>
    <xf numFmtId="3" fontId="17" fillId="0" borderId="9" xfId="0" applyNumberFormat="1" applyFont="1" applyBorder="1"/>
    <xf numFmtId="3" fontId="17" fillId="0" borderId="10" xfId="0" applyNumberFormat="1" applyFont="1" applyBorder="1"/>
    <xf numFmtId="166" fontId="101" fillId="0" borderId="40" xfId="69" applyNumberFormat="1" applyFont="1" applyBorder="1"/>
    <xf numFmtId="164" fontId="101" fillId="0" borderId="40" xfId="70" applyNumberFormat="1" applyFont="1" applyBorder="1"/>
    <xf numFmtId="0" fontId="113" fillId="0" borderId="18" xfId="0" applyFont="1" applyFill="1" applyBorder="1" applyAlignment="1" applyProtection="1">
      <alignment horizontal="right" vertical="center"/>
    </xf>
    <xf numFmtId="0" fontId="23" fillId="0" borderId="45" xfId="0" applyFont="1" applyBorder="1"/>
    <xf numFmtId="0" fontId="109" fillId="0" borderId="30" xfId="0" applyFont="1" applyFill="1" applyBorder="1" applyAlignment="1">
      <alignment horizontal="center"/>
    </xf>
    <xf numFmtId="176" fontId="3" fillId="0" borderId="49" xfId="0" applyNumberFormat="1" applyFont="1" applyFill="1" applyBorder="1" applyAlignment="1" applyProtection="1">
      <alignment horizontal="right"/>
    </xf>
    <xf numFmtId="3" fontId="102" fillId="0" borderId="49" xfId="0" applyNumberFormat="1" applyFont="1" applyBorder="1"/>
    <xf numFmtId="176" fontId="2" fillId="0" borderId="49" xfId="0" applyNumberFormat="1" applyFont="1" applyFill="1" applyBorder="1" applyAlignment="1" applyProtection="1">
      <alignment horizontal="right"/>
    </xf>
    <xf numFmtId="3" fontId="102" fillId="0" borderId="50" xfId="0" applyNumberFormat="1" applyFont="1" applyFill="1" applyBorder="1"/>
    <xf numFmtId="3" fontId="2" fillId="0" borderId="50" xfId="0" applyNumberFormat="1" applyFont="1" applyBorder="1"/>
    <xf numFmtId="3" fontId="102" fillId="0" borderId="51" xfId="0" applyNumberFormat="1" applyFont="1" applyBorder="1"/>
    <xf numFmtId="171" fontId="102" fillId="0" borderId="97" xfId="0" applyNumberFormat="1" applyFont="1" applyFill="1" applyBorder="1"/>
    <xf numFmtId="171" fontId="102" fillId="0" borderId="98" xfId="0" applyNumberFormat="1" applyFont="1" applyFill="1" applyBorder="1"/>
    <xf numFmtId="174" fontId="102" fillId="0" borderId="98" xfId="0" applyNumberFormat="1" applyFont="1" applyFill="1" applyBorder="1" applyAlignment="1">
      <alignment horizontal="center"/>
    </xf>
    <xf numFmtId="0" fontId="109" fillId="0" borderId="98" xfId="0" applyFont="1" applyFill="1" applyBorder="1" applyAlignment="1">
      <alignment horizontal="center"/>
    </xf>
    <xf numFmtId="171" fontId="106" fillId="0" borderId="98" xfId="0" applyNumberFormat="1" applyFont="1" applyFill="1" applyBorder="1"/>
    <xf numFmtId="171" fontId="102" fillId="0" borderId="99" xfId="0" applyNumberFormat="1" applyFont="1" applyFill="1" applyBorder="1"/>
    <xf numFmtId="171" fontId="102" fillId="0" borderId="100" xfId="0" applyNumberFormat="1" applyFont="1" applyFill="1" applyBorder="1"/>
    <xf numFmtId="0" fontId="106" fillId="0" borderId="99" xfId="0" applyFont="1" applyFill="1" applyBorder="1"/>
    <xf numFmtId="0" fontId="106" fillId="0" borderId="30" xfId="0" applyFont="1" applyFill="1" applyBorder="1"/>
    <xf numFmtId="0" fontId="28" fillId="0" borderId="16" xfId="0" applyFont="1" applyBorder="1"/>
    <xf numFmtId="0" fontId="106" fillId="0" borderId="13" xfId="0" applyFont="1" applyFill="1" applyBorder="1"/>
    <xf numFmtId="0" fontId="28" fillId="0" borderId="32" xfId="0" applyFont="1" applyBorder="1"/>
    <xf numFmtId="174" fontId="102" fillId="0" borderId="13" xfId="0" applyNumberFormat="1" applyFont="1" applyFill="1" applyBorder="1" applyAlignment="1">
      <alignment horizontal="center"/>
    </xf>
    <xf numFmtId="174" fontId="102" fillId="0" borderId="100" xfId="0" applyNumberFormat="1" applyFont="1" applyFill="1" applyBorder="1" applyAlignment="1">
      <alignment horizontal="center"/>
    </xf>
    <xf numFmtId="171" fontId="106" fillId="0" borderId="100" xfId="0" applyNumberFormat="1" applyFont="1" applyFill="1" applyBorder="1"/>
    <xf numFmtId="174" fontId="102" fillId="0" borderId="99" xfId="0" applyNumberFormat="1" applyFont="1" applyFill="1" applyBorder="1" applyAlignment="1">
      <alignment horizontal="center"/>
    </xf>
    <xf numFmtId="171" fontId="102" fillId="0" borderId="16" xfId="0" applyNumberFormat="1" applyFont="1" applyFill="1" applyBorder="1"/>
    <xf numFmtId="174" fontId="102" fillId="0" borderId="97" xfId="0" applyNumberFormat="1" applyFont="1" applyFill="1" applyBorder="1" applyAlignment="1">
      <alignment horizontal="center"/>
    </xf>
    <xf numFmtId="171" fontId="106" fillId="0" borderId="16" xfId="0" applyNumberFormat="1" applyFont="1" applyFill="1" applyBorder="1"/>
    <xf numFmtId="174" fontId="102" fillId="0" borderId="32" xfId="0" applyNumberFormat="1" applyFont="1" applyFill="1" applyBorder="1" applyAlignment="1">
      <alignment horizontal="center"/>
    </xf>
    <xf numFmtId="0" fontId="106" fillId="0" borderId="97" xfId="0" applyFont="1" applyFill="1" applyBorder="1"/>
    <xf numFmtId="171" fontId="106" fillId="0" borderId="32" xfId="0" applyNumberFormat="1" applyFont="1" applyFill="1" applyBorder="1"/>
    <xf numFmtId="171" fontId="106" fillId="0" borderId="97" xfId="0" applyNumberFormat="1" applyFont="1" applyFill="1" applyBorder="1"/>
    <xf numFmtId="1" fontId="0" fillId="50" borderId="14" xfId="0" applyNumberFormat="1" applyFill="1" applyBorder="1"/>
    <xf numFmtId="1" fontId="17" fillId="50" borderId="14" xfId="0" applyNumberFormat="1" applyFont="1" applyFill="1" applyBorder="1"/>
    <xf numFmtId="166" fontId="92" fillId="0" borderId="33" xfId="69" applyNumberFormat="1" applyFont="1" applyBorder="1"/>
    <xf numFmtId="0" fontId="0" fillId="0" borderId="45" xfId="0" applyBorder="1"/>
    <xf numFmtId="3" fontId="12" fillId="0" borderId="0" xfId="0" applyNumberFormat="1" applyFont="1"/>
    <xf numFmtId="166" fontId="22" fillId="0" borderId="60" xfId="0" applyNumberFormat="1" applyFont="1" applyBorder="1" applyAlignment="1">
      <alignment horizontal="left"/>
    </xf>
    <xf numFmtId="166" fontId="101" fillId="0" borderId="21" xfId="0" applyNumberFormat="1" applyFont="1" applyBorder="1"/>
    <xf numFmtId="10" fontId="94" fillId="0" borderId="3" xfId="55" applyNumberFormat="1" applyFont="1" applyFill="1" applyBorder="1" applyAlignment="1">
      <alignment vertical="center" wrapText="1"/>
    </xf>
    <xf numFmtId="10" fontId="97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164" fontId="17" fillId="0" borderId="0" xfId="0" applyNumberFormat="1" applyFont="1" applyFill="1" applyBorder="1"/>
    <xf numFmtId="1" fontId="0" fillId="0" borderId="14" xfId="0" applyNumberFormat="1" applyFill="1" applyBorder="1"/>
    <xf numFmtId="1" fontId="17" fillId="0" borderId="14" xfId="0" applyNumberFormat="1" applyFont="1" applyFill="1" applyBorder="1"/>
    <xf numFmtId="17" fontId="102" fillId="0" borderId="16" xfId="0" applyNumberFormat="1" applyFont="1" applyFill="1" applyBorder="1" applyAlignment="1">
      <alignment vertical="center"/>
    </xf>
    <xf numFmtId="0" fontId="28" fillId="0" borderId="14" xfId="0" applyFont="1" applyBorder="1"/>
    <xf numFmtId="174" fontId="102" fillId="0" borderId="16" xfId="0" applyNumberFormat="1" applyFont="1" applyFill="1" applyBorder="1" applyAlignment="1">
      <alignment horizontal="center"/>
    </xf>
    <xf numFmtId="174" fontId="102" fillId="0" borderId="3" xfId="0" applyNumberFormat="1" applyFont="1" applyFill="1" applyBorder="1" applyAlignment="1">
      <alignment horizontal="center"/>
    </xf>
    <xf numFmtId="3" fontId="102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2" fillId="0" borderId="49" xfId="0" applyNumberFormat="1" applyFont="1" applyFill="1" applyBorder="1"/>
    <xf numFmtId="3" fontId="100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3" fontId="111" fillId="0" borderId="3" xfId="67" applyNumberFormat="1" applyFont="1" applyFill="1" applyBorder="1" applyAlignment="1">
      <alignment horizontal="center"/>
    </xf>
    <xf numFmtId="3" fontId="100" fillId="0" borderId="3" xfId="67" applyNumberFormat="1" applyFont="1" applyFill="1" applyBorder="1" applyAlignment="1">
      <alignment horizontal="right"/>
    </xf>
    <xf numFmtId="3" fontId="100" fillId="0" borderId="6" xfId="67" applyNumberFormat="1" applyFont="1" applyFill="1" applyBorder="1" applyAlignment="1">
      <alignment horizontal="right"/>
    </xf>
    <xf numFmtId="3" fontId="100" fillId="0" borderId="2" xfId="67" applyNumberFormat="1" applyFont="1" applyFill="1" applyBorder="1" applyAlignment="1">
      <alignment horizontal="right"/>
    </xf>
    <xf numFmtId="3" fontId="100" fillId="0" borderId="4" xfId="67" applyNumberFormat="1" applyFont="1" applyFill="1" applyBorder="1" applyAlignment="1">
      <alignment horizontal="right"/>
    </xf>
    <xf numFmtId="3" fontId="17" fillId="0" borderId="12" xfId="0" applyNumberFormat="1" applyFont="1" applyBorder="1"/>
    <xf numFmtId="3" fontId="17" fillId="0" borderId="8" xfId="0" applyNumberFormat="1" applyFont="1" applyBorder="1"/>
    <xf numFmtId="3" fontId="17" fillId="0" borderId="14" xfId="0" applyNumberFormat="1" applyFont="1" applyFill="1" applyBorder="1" applyAlignment="1"/>
    <xf numFmtId="176" fontId="0" fillId="0" borderId="18" xfId="0" applyNumberFormat="1" applyFill="1" applyBorder="1" applyAlignment="1" applyProtection="1">
      <alignment horizontal="right"/>
    </xf>
    <xf numFmtId="17" fontId="25" fillId="0" borderId="9" xfId="0" applyNumberFormat="1" applyFont="1" applyFill="1" applyBorder="1" applyAlignment="1">
      <alignment vertical="center"/>
    </xf>
    <xf numFmtId="164" fontId="17" fillId="0" borderId="10" xfId="0" applyNumberFormat="1" applyFont="1" applyFill="1" applyBorder="1"/>
    <xf numFmtId="176" fontId="0" fillId="0" borderId="10" xfId="0" applyNumberFormat="1" applyFill="1" applyBorder="1" applyAlignment="1" applyProtection="1">
      <alignment horizontal="right"/>
    </xf>
    <xf numFmtId="165" fontId="17" fillId="0" borderId="8" xfId="0" applyNumberFormat="1" applyFont="1" applyFill="1" applyBorder="1" applyAlignment="1"/>
    <xf numFmtId="0" fontId="42" fillId="0" borderId="0" xfId="0" applyFont="1" applyAlignment="1">
      <alignment horizontal="center"/>
    </xf>
    <xf numFmtId="0" fontId="42" fillId="0" borderId="1" xfId="0" applyFont="1" applyBorder="1" applyAlignment="1">
      <alignment horizontal="center"/>
    </xf>
    <xf numFmtId="0" fontId="29" fillId="0" borderId="6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7" fontId="29" fillId="0" borderId="6" xfId="0" applyNumberFormat="1" applyFont="1" applyFill="1" applyBorder="1" applyAlignment="1">
      <alignment horizontal="center" vertical="center"/>
    </xf>
    <xf numFmtId="17" fontId="29" fillId="0" borderId="60" xfId="0" applyNumberFormat="1" applyFont="1" applyFill="1" applyBorder="1" applyAlignment="1">
      <alignment horizontal="center" vertical="center"/>
    </xf>
    <xf numFmtId="17" fontId="29" fillId="0" borderId="5" xfId="0" applyNumberFormat="1" applyFont="1" applyFill="1" applyBorder="1" applyAlignment="1">
      <alignment horizontal="center" vertical="center"/>
    </xf>
    <xf numFmtId="17" fontId="29" fillId="50" borderId="6" xfId="0" applyNumberFormat="1" applyFont="1" applyFill="1" applyBorder="1" applyAlignment="1">
      <alignment horizontal="center" vertical="center"/>
    </xf>
    <xf numFmtId="17" fontId="29" fillId="50" borderId="60" xfId="0" applyNumberFormat="1" applyFont="1" applyFill="1" applyBorder="1" applyAlignment="1">
      <alignment horizontal="center" vertical="center"/>
    </xf>
    <xf numFmtId="17" fontId="29" fillId="50" borderId="5" xfId="0" applyNumberFormat="1" applyFont="1" applyFill="1" applyBorder="1" applyAlignment="1">
      <alignment horizontal="center" vertical="center"/>
    </xf>
    <xf numFmtId="17" fontId="29" fillId="51" borderId="6" xfId="0" applyNumberFormat="1" applyFont="1" applyFill="1" applyBorder="1" applyAlignment="1">
      <alignment horizontal="center" vertical="center"/>
    </xf>
    <xf numFmtId="17" fontId="29" fillId="51" borderId="60" xfId="0" applyNumberFormat="1" applyFont="1" applyFill="1" applyBorder="1" applyAlignment="1">
      <alignment horizontal="center" vertical="center"/>
    </xf>
    <xf numFmtId="17" fontId="29" fillId="51" borderId="5" xfId="0" applyNumberFormat="1" applyFont="1" applyFill="1" applyBorder="1" applyAlignment="1">
      <alignment horizontal="center" vertical="center"/>
    </xf>
    <xf numFmtId="17" fontId="29" fillId="47" borderId="6" xfId="0" applyNumberFormat="1" applyFont="1" applyFill="1" applyBorder="1" applyAlignment="1">
      <alignment horizontal="center" vertical="center"/>
    </xf>
    <xf numFmtId="17" fontId="29" fillId="47" borderId="60" xfId="0" applyNumberFormat="1" applyFont="1" applyFill="1" applyBorder="1" applyAlignment="1">
      <alignment horizontal="center" vertical="center"/>
    </xf>
    <xf numFmtId="17" fontId="29" fillId="47" borderId="5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 wrapText="1"/>
    </xf>
    <xf numFmtId="49" fontId="47" fillId="0" borderId="68" xfId="0" applyNumberFormat="1" applyFont="1" applyFill="1" applyBorder="1" applyAlignment="1">
      <alignment horizontal="center" vertical="center" wrapText="1"/>
    </xf>
    <xf numFmtId="49" fontId="47" fillId="0" borderId="45" xfId="0" applyNumberFormat="1" applyFont="1" applyFill="1" applyBorder="1" applyAlignment="1">
      <alignment horizontal="center" vertical="center" wrapText="1"/>
    </xf>
    <xf numFmtId="49" fontId="47" fillId="0" borderId="69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49" fontId="47" fillId="0" borderId="62" xfId="0" applyNumberFormat="1" applyFont="1" applyFill="1" applyBorder="1" applyAlignment="1">
      <alignment horizontal="center" vertical="center" wrapText="1"/>
    </xf>
    <xf numFmtId="49" fontId="47" fillId="0" borderId="55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47" fillId="0" borderId="70" xfId="0" applyNumberFormat="1" applyFont="1" applyFill="1" applyBorder="1" applyAlignment="1">
      <alignment horizontal="center" vertical="center" wrapText="1"/>
    </xf>
    <xf numFmtId="1" fontId="47" fillId="9" borderId="52" xfId="0" applyNumberFormat="1" applyFont="1" applyFill="1" applyBorder="1" applyAlignment="1">
      <alignment horizontal="center" vertical="center"/>
    </xf>
    <xf numFmtId="1" fontId="47" fillId="9" borderId="71" xfId="0" applyNumberFormat="1" applyFont="1" applyFill="1" applyBorder="1" applyAlignment="1">
      <alignment horizontal="center" vertical="center"/>
    </xf>
    <xf numFmtId="1" fontId="47" fillId="9" borderId="36" xfId="0" applyNumberFormat="1" applyFont="1" applyFill="1" applyBorder="1" applyAlignment="1">
      <alignment horizontal="center" vertical="center"/>
    </xf>
    <xf numFmtId="1" fontId="47" fillId="9" borderId="67" xfId="0" applyNumberFormat="1" applyFont="1" applyFill="1" applyBorder="1" applyAlignment="1">
      <alignment horizontal="center" vertical="center"/>
    </xf>
    <xf numFmtId="1" fontId="47" fillId="9" borderId="57" xfId="0" applyNumberFormat="1" applyFont="1" applyFill="1" applyBorder="1" applyAlignment="1">
      <alignment horizontal="center" vertical="center"/>
    </xf>
    <xf numFmtId="1" fontId="47" fillId="0" borderId="17" xfId="0" applyNumberFormat="1" applyFont="1" applyFill="1" applyBorder="1" applyAlignment="1">
      <alignment horizontal="center" vertical="center" wrapText="1"/>
    </xf>
    <xf numFmtId="1" fontId="47" fillId="0" borderId="15" xfId="0" applyNumberFormat="1" applyFont="1" applyFill="1" applyBorder="1" applyAlignment="1">
      <alignment horizontal="center" vertical="center" wrapText="1"/>
    </xf>
    <xf numFmtId="1" fontId="47" fillId="0" borderId="6" xfId="0" applyNumberFormat="1" applyFont="1" applyFill="1" applyBorder="1" applyAlignment="1">
      <alignment horizontal="center" vertical="center" wrapText="1"/>
    </xf>
    <xf numFmtId="1" fontId="47" fillId="0" borderId="60" xfId="0" applyNumberFormat="1" applyFont="1" applyFill="1" applyBorder="1" applyAlignment="1">
      <alignment horizontal="center" vertical="center" wrapText="1"/>
    </xf>
    <xf numFmtId="1" fontId="47" fillId="0" borderId="5" xfId="0" applyNumberFormat="1" applyFont="1" applyFill="1" applyBorder="1" applyAlignment="1">
      <alignment horizontal="center" vertical="center" wrapText="1"/>
    </xf>
    <xf numFmtId="1" fontId="47" fillId="0" borderId="18" xfId="0" applyNumberFormat="1" applyFont="1" applyFill="1" applyBorder="1" applyAlignment="1">
      <alignment horizontal="center" vertical="center" wrapText="1"/>
    </xf>
    <xf numFmtId="1" fontId="47" fillId="0" borderId="16" xfId="0" applyNumberFormat="1" applyFont="1" applyFill="1" applyBorder="1" applyAlignment="1">
      <alignment horizontal="center" vertical="center" wrapText="1"/>
    </xf>
    <xf numFmtId="1" fontId="47" fillId="0" borderId="33" xfId="0" applyNumberFormat="1" applyFont="1" applyFill="1" applyBorder="1" applyAlignment="1">
      <alignment horizontal="center" vertical="center" wrapText="1"/>
    </xf>
    <xf numFmtId="1" fontId="47" fillId="0" borderId="34" xfId="0" applyNumberFormat="1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textRotation="90" wrapText="1"/>
    </xf>
    <xf numFmtId="0" fontId="46" fillId="0" borderId="50" xfId="0" applyFont="1" applyBorder="1" applyAlignment="1">
      <alignment horizontal="center" vertical="center" textRotation="90" wrapText="1"/>
    </xf>
    <xf numFmtId="0" fontId="46" fillId="0" borderId="48" xfId="0" applyFont="1" applyBorder="1" applyAlignment="1">
      <alignment horizontal="center" vertical="center" textRotation="90" wrapText="1"/>
    </xf>
    <xf numFmtId="49" fontId="47" fillId="0" borderId="72" xfId="0" applyNumberFormat="1" applyFont="1" applyFill="1" applyBorder="1" applyAlignment="1">
      <alignment horizontal="center" vertical="center" wrapText="1"/>
    </xf>
    <xf numFmtId="49" fontId="47" fillId="0" borderId="61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1" fontId="47" fillId="0" borderId="53" xfId="0" applyNumberFormat="1" applyFont="1" applyFill="1" applyBorder="1" applyAlignment="1">
      <alignment horizontal="center" vertical="center" wrapText="1"/>
    </xf>
    <xf numFmtId="1" fontId="47" fillId="0" borderId="39" xfId="0" applyNumberFormat="1" applyFont="1" applyFill="1" applyBorder="1" applyAlignment="1">
      <alignment horizontal="center" vertical="center" wrapText="1"/>
    </xf>
    <xf numFmtId="1" fontId="47" fillId="0" borderId="40" xfId="0" applyNumberFormat="1" applyFont="1" applyFill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71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6" fillId="0" borderId="51" xfId="0" applyFont="1" applyBorder="1" applyAlignment="1">
      <alignment horizontal="center" vertical="center" textRotation="90" wrapText="1"/>
    </xf>
    <xf numFmtId="0" fontId="46" fillId="0" borderId="35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1" fontId="47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7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7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7" fillId="0" borderId="36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9" fillId="0" borderId="3" xfId="0" applyFont="1" applyBorder="1"/>
    <xf numFmtId="0" fontId="29" fillId="0" borderId="3" xfId="0" applyFont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2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textRotation="90" wrapText="1"/>
    </xf>
    <xf numFmtId="0" fontId="17" fillId="0" borderId="28" xfId="0" applyFont="1" applyFill="1" applyBorder="1" applyAlignment="1">
      <alignment horizontal="center" vertical="center" textRotation="90" wrapText="1"/>
    </xf>
    <xf numFmtId="0" fontId="17" fillId="0" borderId="15" xfId="0" applyFont="1" applyFill="1" applyBorder="1" applyAlignment="1">
      <alignment horizontal="center" vertical="center" textRotation="90" wrapText="1"/>
    </xf>
    <xf numFmtId="0" fontId="19" fillId="0" borderId="36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0" fontId="19" fillId="0" borderId="71" xfId="0" applyFont="1" applyFill="1" applyBorder="1" applyAlignment="1">
      <alignment horizontal="center"/>
    </xf>
    <xf numFmtId="0" fontId="19" fillId="0" borderId="57" xfId="0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69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wrapText="1"/>
    </xf>
    <xf numFmtId="0" fontId="19" fillId="0" borderId="71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4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9" fillId="0" borderId="59" xfId="0" applyFont="1" applyBorder="1" applyAlignment="1">
      <alignment horizontal="center" wrapText="1"/>
    </xf>
    <xf numFmtId="0" fontId="19" fillId="0" borderId="52" xfId="0" applyFont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23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3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1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23" fillId="0" borderId="22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71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19" fillId="0" borderId="9" xfId="0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left" vertical="center" wrapText="1"/>
    </xf>
    <xf numFmtId="0" fontId="19" fillId="0" borderId="60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6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wrapText="1"/>
    </xf>
    <xf numFmtId="0" fontId="22" fillId="0" borderId="60" xfId="0" applyFont="1" applyBorder="1" applyAlignment="1">
      <alignment horizontal="left" wrapText="1"/>
    </xf>
    <xf numFmtId="0" fontId="22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2" fillId="0" borderId="60" xfId="0" applyFont="1" applyBorder="1" applyAlignment="1">
      <alignment horizont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22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19" fillId="0" borderId="93" xfId="0" applyFont="1" applyBorder="1" applyAlignment="1">
      <alignment horizontal="left" vertical="center" wrapText="1"/>
    </xf>
    <xf numFmtId="0" fontId="19" fillId="0" borderId="94" xfId="0" applyFont="1" applyBorder="1" applyAlignment="1">
      <alignment horizontal="left" vertical="center" wrapText="1"/>
    </xf>
    <xf numFmtId="0" fontId="19" fillId="0" borderId="95" xfId="0" applyFont="1" applyBorder="1" applyAlignment="1">
      <alignment horizontal="left" vertical="center" wrapText="1"/>
    </xf>
    <xf numFmtId="0" fontId="94" fillId="0" borderId="73" xfId="55" applyFont="1" applyFill="1" applyBorder="1" applyAlignment="1">
      <alignment horizontal="center" vertical="center" wrapText="1"/>
    </xf>
    <xf numFmtId="0" fontId="94" fillId="0" borderId="74" xfId="55" applyFont="1" applyFill="1" applyBorder="1" applyAlignment="1">
      <alignment horizontal="center" vertical="center" wrapText="1"/>
    </xf>
    <xf numFmtId="0" fontId="97" fillId="47" borderId="2" xfId="55" applyFont="1" applyFill="1" applyBorder="1" applyAlignment="1">
      <alignment horizontal="left" vertical="center" wrapText="1"/>
    </xf>
    <xf numFmtId="0" fontId="97" fillId="47" borderId="4" xfId="55" applyFont="1" applyFill="1" applyBorder="1" applyAlignment="1">
      <alignment horizontal="left" vertical="center" wrapText="1"/>
    </xf>
    <xf numFmtId="0" fontId="98" fillId="0" borderId="0" xfId="0" applyFont="1" applyAlignment="1">
      <alignment horizontal="left" wrapText="1"/>
    </xf>
    <xf numFmtId="0" fontId="97" fillId="49" borderId="76" xfId="55" applyFont="1" applyFill="1" applyBorder="1" applyAlignment="1">
      <alignment horizontal="center" vertical="center" wrapText="1"/>
    </xf>
    <xf numFmtId="0" fontId="97" fillId="49" borderId="63" xfId="55" applyFont="1" applyFill="1" applyBorder="1" applyAlignment="1">
      <alignment horizontal="center" vertical="center" wrapText="1"/>
    </xf>
    <xf numFmtId="0" fontId="97" fillId="49" borderId="77" xfId="55" applyFont="1" applyFill="1" applyBorder="1" applyAlignment="1">
      <alignment horizontal="center" vertical="center" wrapText="1"/>
    </xf>
    <xf numFmtId="0" fontId="95" fillId="47" borderId="2" xfId="0" applyFont="1" applyFill="1" applyBorder="1" applyAlignment="1">
      <alignment horizontal="left" wrapText="1"/>
    </xf>
    <xf numFmtId="0" fontId="95" fillId="47" borderId="4" xfId="0" applyFont="1" applyFill="1" applyBorder="1" applyAlignment="1">
      <alignment horizontal="left" wrapText="1"/>
    </xf>
    <xf numFmtId="0" fontId="94" fillId="47" borderId="2" xfId="55" applyFont="1" applyFill="1" applyBorder="1" applyAlignment="1">
      <alignment horizontal="left" vertical="center" wrapText="1"/>
    </xf>
    <xf numFmtId="0" fontId="94" fillId="47" borderId="4" xfId="55" applyFont="1" applyFill="1" applyBorder="1" applyAlignment="1">
      <alignment horizontal="left" vertical="center" wrapText="1"/>
    </xf>
    <xf numFmtId="0" fontId="94" fillId="0" borderId="75" xfId="55" applyFont="1" applyFill="1" applyBorder="1" applyAlignment="1">
      <alignment horizontal="center" vertical="center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9107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N16">
            <v>10149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topLeftCell="A4" workbookViewId="0">
      <selection activeCell="A17" sqref="A17"/>
    </sheetView>
  </sheetViews>
  <sheetFormatPr defaultRowHeight="14.25"/>
  <sheetData>
    <row r="1" spans="1:1" s="544" customFormat="1">
      <c r="A1" s="1092" t="s">
        <v>265</v>
      </c>
    </row>
    <row r="2" spans="1:1">
      <c r="A2" s="1093" t="s">
        <v>255</v>
      </c>
    </row>
    <row r="3" spans="1:1">
      <c r="A3" s="1093" t="s">
        <v>256</v>
      </c>
    </row>
    <row r="4" spans="1:1">
      <c r="A4" s="1093" t="s">
        <v>36</v>
      </c>
    </row>
    <row r="5" spans="1:1">
      <c r="A5" s="1093" t="s">
        <v>247</v>
      </c>
    </row>
    <row r="6" spans="1:1">
      <c r="A6" s="1093" t="s">
        <v>267</v>
      </c>
    </row>
    <row r="7" spans="1:1">
      <c r="A7" s="1093" t="s">
        <v>269</v>
      </c>
    </row>
    <row r="8" spans="1:1">
      <c r="A8" s="1093" t="s">
        <v>268</v>
      </c>
    </row>
    <row r="9" spans="1:1">
      <c r="A9" s="1093" t="s">
        <v>270</v>
      </c>
    </row>
    <row r="10" spans="1:1">
      <c r="A10" s="1093" t="s">
        <v>271</v>
      </c>
    </row>
    <row r="11" spans="1:1">
      <c r="A11" s="1093" t="s">
        <v>137</v>
      </c>
    </row>
    <row r="12" spans="1:1">
      <c r="A12" s="1093" t="s">
        <v>138</v>
      </c>
    </row>
    <row r="13" spans="1:1">
      <c r="A13" s="1093" t="s">
        <v>139</v>
      </c>
    </row>
    <row r="14" spans="1:1">
      <c r="A14" s="1093" t="s">
        <v>136</v>
      </c>
    </row>
    <row r="15" spans="1:1">
      <c r="A15" s="1093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2"/>
  <sheetViews>
    <sheetView tabSelected="1" topLeftCell="D1" zoomScale="90" zoomScaleNormal="90" workbookViewId="0">
      <pane ySplit="8" topLeftCell="A99" activePane="bottomLeft" state="frozen"/>
      <selection pane="bottomLeft" activeCell="R123" sqref="R123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283</v>
      </c>
      <c r="C2" s="73"/>
      <c r="D2" s="73"/>
      <c r="E2" s="73"/>
      <c r="F2" s="1040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275"/>
      <c r="C4" s="1279" t="s">
        <v>101</v>
      </c>
      <c r="D4" s="1280"/>
      <c r="E4" s="1280"/>
      <c r="F4" s="1280"/>
      <c r="G4" s="1280"/>
      <c r="H4" s="1280"/>
      <c r="I4" s="1280"/>
      <c r="J4" s="1281"/>
      <c r="K4" s="1279" t="s">
        <v>104</v>
      </c>
      <c r="L4" s="1280"/>
      <c r="M4" s="1280"/>
      <c r="N4" s="1280"/>
      <c r="O4" s="1280"/>
      <c r="P4" s="1280"/>
      <c r="Q4" s="1280"/>
      <c r="R4" s="1282"/>
    </row>
    <row r="5" spans="2:18" ht="14.25" customHeight="1">
      <c r="B5" s="1276"/>
      <c r="C5" s="1292" t="s">
        <v>99</v>
      </c>
      <c r="D5" s="1293"/>
      <c r="E5" s="1293"/>
      <c r="F5" s="1294"/>
      <c r="G5" s="1298" t="s">
        <v>100</v>
      </c>
      <c r="H5" s="1293"/>
      <c r="I5" s="1293"/>
      <c r="J5" s="1293"/>
      <c r="K5" s="1283" t="s">
        <v>103</v>
      </c>
      <c r="L5" s="1284"/>
      <c r="M5" s="1284"/>
      <c r="N5" s="1284"/>
      <c r="O5" s="1284"/>
      <c r="P5" s="1284"/>
      <c r="Q5" s="1284"/>
      <c r="R5" s="1285"/>
    </row>
    <row r="6" spans="2:18" ht="14.25" customHeight="1">
      <c r="B6" s="1276"/>
      <c r="C6" s="1295"/>
      <c r="D6" s="1296"/>
      <c r="E6" s="1296"/>
      <c r="F6" s="1297"/>
      <c r="G6" s="1299"/>
      <c r="H6" s="1296"/>
      <c r="I6" s="1296"/>
      <c r="J6" s="1296"/>
      <c r="K6" s="1300" t="s">
        <v>46</v>
      </c>
      <c r="L6" s="1288"/>
      <c r="M6" s="1288"/>
      <c r="N6" s="1289"/>
      <c r="O6" s="1301" t="s">
        <v>102</v>
      </c>
      <c r="P6" s="1288"/>
      <c r="Q6" s="1288"/>
      <c r="R6" s="1291"/>
    </row>
    <row r="7" spans="2:18" s="15" customFormat="1" ht="14.25" customHeight="1">
      <c r="B7" s="1277"/>
      <c r="C7" s="1286" t="s">
        <v>4</v>
      </c>
      <c r="D7" s="1288" t="s">
        <v>5</v>
      </c>
      <c r="E7" s="1288"/>
      <c r="F7" s="1289"/>
      <c r="G7" s="1268" t="s">
        <v>4</v>
      </c>
      <c r="H7" s="1288" t="s">
        <v>5</v>
      </c>
      <c r="I7" s="1288"/>
      <c r="J7" s="1288"/>
      <c r="K7" s="1286" t="s">
        <v>4</v>
      </c>
      <c r="L7" s="1288" t="s">
        <v>5</v>
      </c>
      <c r="M7" s="1288"/>
      <c r="N7" s="1289"/>
      <c r="O7" s="1268" t="s">
        <v>4</v>
      </c>
      <c r="P7" s="1288" t="s">
        <v>5</v>
      </c>
      <c r="Q7" s="1288"/>
      <c r="R7" s="1291"/>
    </row>
    <row r="8" spans="2:18" ht="30.75" thickBot="1">
      <c r="B8" s="1278"/>
      <c r="C8" s="1287"/>
      <c r="D8" s="91" t="s">
        <v>39</v>
      </c>
      <c r="E8" s="89" t="s">
        <v>117</v>
      </c>
      <c r="F8" s="90" t="s">
        <v>118</v>
      </c>
      <c r="G8" s="1290"/>
      <c r="H8" s="91" t="s">
        <v>39</v>
      </c>
      <c r="I8" s="89" t="s">
        <v>117</v>
      </c>
      <c r="J8" s="885" t="s">
        <v>118</v>
      </c>
      <c r="K8" s="1287"/>
      <c r="L8" s="91" t="s">
        <v>39</v>
      </c>
      <c r="M8" s="89" t="s">
        <v>117</v>
      </c>
      <c r="N8" s="90" t="s">
        <v>118</v>
      </c>
      <c r="O8" s="1290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3">
        <v>134914</v>
      </c>
      <c r="D99" s="963">
        <v>8139</v>
      </c>
      <c r="E99" s="963">
        <v>3829</v>
      </c>
      <c r="F99" s="963">
        <v>4310</v>
      </c>
      <c r="G99" s="963">
        <v>69846</v>
      </c>
      <c r="H99" s="963">
        <v>3376</v>
      </c>
      <c r="I99" s="963">
        <v>1698</v>
      </c>
      <c r="J99" s="966">
        <v>1678</v>
      </c>
      <c r="K99" s="967">
        <v>1126730</v>
      </c>
      <c r="L99" s="963">
        <v>68233</v>
      </c>
      <c r="M99" s="963">
        <v>31256</v>
      </c>
      <c r="N99" s="963">
        <v>36977</v>
      </c>
      <c r="O99" s="963">
        <v>170273</v>
      </c>
      <c r="P99" s="963">
        <v>11096</v>
      </c>
      <c r="Q99" s="963">
        <v>5864</v>
      </c>
      <c r="R99" s="964">
        <v>5232</v>
      </c>
    </row>
    <row r="100" spans="1:18">
      <c r="B100" s="294">
        <v>43160</v>
      </c>
      <c r="C100" s="963">
        <v>137340</v>
      </c>
      <c r="D100" s="963">
        <v>8381</v>
      </c>
      <c r="E100" s="963">
        <v>3959</v>
      </c>
      <c r="F100" s="963">
        <v>4422</v>
      </c>
      <c r="G100" s="963">
        <v>83336</v>
      </c>
      <c r="H100" s="963">
        <v>3744</v>
      </c>
      <c r="I100" s="963">
        <v>1852</v>
      </c>
      <c r="J100" s="966">
        <v>1892</v>
      </c>
      <c r="K100" s="967">
        <v>1092177</v>
      </c>
      <c r="L100" s="963">
        <v>66976</v>
      </c>
      <c r="M100" s="963">
        <v>30621</v>
      </c>
      <c r="N100" s="963">
        <v>36355</v>
      </c>
      <c r="O100" s="963">
        <v>162557</v>
      </c>
      <c r="P100" s="963">
        <v>10843</v>
      </c>
      <c r="Q100" s="963">
        <v>5650</v>
      </c>
      <c r="R100" s="964">
        <v>5193</v>
      </c>
    </row>
    <row r="101" spans="1:18">
      <c r="B101" s="294">
        <v>43191</v>
      </c>
      <c r="C101" s="963">
        <v>126036</v>
      </c>
      <c r="D101" s="963">
        <v>8160</v>
      </c>
      <c r="E101" s="963">
        <v>3814</v>
      </c>
      <c r="F101" s="963">
        <v>4346</v>
      </c>
      <c r="G101" s="963">
        <v>88426</v>
      </c>
      <c r="H101" s="963">
        <v>4182</v>
      </c>
      <c r="I101" s="963">
        <v>1940</v>
      </c>
      <c r="J101" s="966">
        <v>2242</v>
      </c>
      <c r="K101" s="967">
        <v>1042545</v>
      </c>
      <c r="L101" s="963">
        <v>64711</v>
      </c>
      <c r="M101" s="963">
        <v>29607</v>
      </c>
      <c r="N101" s="963">
        <v>35104</v>
      </c>
      <c r="O101" s="963">
        <v>154492</v>
      </c>
      <c r="P101" s="963">
        <v>10498</v>
      </c>
      <c r="Q101" s="963">
        <v>5511</v>
      </c>
      <c r="R101" s="964">
        <v>4987</v>
      </c>
    </row>
    <row r="102" spans="1:18">
      <c r="B102" s="294">
        <v>43221</v>
      </c>
      <c r="C102" s="963">
        <v>120074</v>
      </c>
      <c r="D102" s="963">
        <v>7577</v>
      </c>
      <c r="E102" s="963">
        <v>3413</v>
      </c>
      <c r="F102" s="963">
        <v>4164</v>
      </c>
      <c r="G102" s="963">
        <v>78588</v>
      </c>
      <c r="H102" s="963">
        <v>3886</v>
      </c>
      <c r="I102" s="963">
        <v>1748</v>
      </c>
      <c r="J102" s="966">
        <v>2138</v>
      </c>
      <c r="K102" s="967">
        <v>1002153</v>
      </c>
      <c r="L102" s="963">
        <v>62721</v>
      </c>
      <c r="M102" s="963">
        <v>28673</v>
      </c>
      <c r="N102" s="963">
        <v>34048</v>
      </c>
      <c r="O102" s="963">
        <v>147742</v>
      </c>
      <c r="P102" s="963">
        <v>10093</v>
      </c>
      <c r="Q102" s="963">
        <v>5362</v>
      </c>
      <c r="R102" s="964">
        <v>5362</v>
      </c>
    </row>
    <row r="103" spans="1:18">
      <c r="B103" s="294">
        <v>43252</v>
      </c>
      <c r="C103" s="963">
        <v>120786</v>
      </c>
      <c r="D103" s="19">
        <v>7728</v>
      </c>
      <c r="E103" s="963">
        <v>3676</v>
      </c>
      <c r="F103" s="963">
        <v>4052</v>
      </c>
      <c r="G103" s="963">
        <v>72577</v>
      </c>
      <c r="H103" s="963">
        <v>3747</v>
      </c>
      <c r="I103" s="963">
        <v>1716</v>
      </c>
      <c r="J103" s="966">
        <v>2031</v>
      </c>
      <c r="K103" s="967">
        <v>967900</v>
      </c>
      <c r="L103" s="963">
        <v>61177</v>
      </c>
      <c r="M103" s="963">
        <v>28090</v>
      </c>
      <c r="N103" s="963">
        <v>33087</v>
      </c>
      <c r="O103" s="963">
        <v>145127</v>
      </c>
      <c r="P103" s="963">
        <v>9956</v>
      </c>
      <c r="Q103" s="963">
        <v>5367</v>
      </c>
      <c r="R103" s="964">
        <v>4589</v>
      </c>
    </row>
    <row r="104" spans="1:18">
      <c r="B104" s="294">
        <v>43282</v>
      </c>
      <c r="C104" s="963">
        <v>137815</v>
      </c>
      <c r="D104" s="108">
        <v>8524</v>
      </c>
      <c r="E104" s="963">
        <v>4097</v>
      </c>
      <c r="F104" s="963">
        <v>4427</v>
      </c>
      <c r="G104" s="963">
        <v>66028</v>
      </c>
      <c r="H104" s="963">
        <v>3386</v>
      </c>
      <c r="I104" s="963">
        <v>1619</v>
      </c>
      <c r="J104" s="966">
        <v>1767</v>
      </c>
      <c r="K104" s="967">
        <v>961769</v>
      </c>
      <c r="L104" s="963">
        <v>60788</v>
      </c>
      <c r="M104" s="963">
        <v>28027</v>
      </c>
      <c r="N104" s="963">
        <v>32761</v>
      </c>
      <c r="O104" s="944">
        <v>145520</v>
      </c>
      <c r="P104" s="963">
        <v>10064</v>
      </c>
      <c r="Q104" s="963">
        <v>5379</v>
      </c>
      <c r="R104" s="964">
        <v>4685</v>
      </c>
    </row>
    <row r="105" spans="1:18">
      <c r="B105" s="294">
        <v>43313</v>
      </c>
      <c r="C105" s="963">
        <v>133053</v>
      </c>
      <c r="D105" s="108">
        <v>8042</v>
      </c>
      <c r="E105" s="963">
        <v>3906</v>
      </c>
      <c r="F105" s="963">
        <v>4136</v>
      </c>
      <c r="G105" s="963">
        <v>64235</v>
      </c>
      <c r="H105" s="963">
        <v>3367</v>
      </c>
      <c r="I105" s="963">
        <v>1624</v>
      </c>
      <c r="J105" s="966">
        <v>1743</v>
      </c>
      <c r="K105" s="967">
        <v>958603</v>
      </c>
      <c r="L105" s="963">
        <v>60591</v>
      </c>
      <c r="M105" s="963">
        <v>28094</v>
      </c>
      <c r="N105" s="963">
        <v>32497</v>
      </c>
      <c r="O105" s="944">
        <v>143702</v>
      </c>
      <c r="P105" s="963">
        <v>9978</v>
      </c>
      <c r="Q105" s="963">
        <v>5338</v>
      </c>
      <c r="R105" s="964">
        <v>4640</v>
      </c>
    </row>
    <row r="106" spans="1:18">
      <c r="B106" s="294">
        <v>43344</v>
      </c>
      <c r="C106" s="963">
        <v>145928</v>
      </c>
      <c r="D106" s="108">
        <v>8385</v>
      </c>
      <c r="E106" s="963">
        <v>4118</v>
      </c>
      <c r="F106" s="963">
        <v>4267</v>
      </c>
      <c r="G106" s="963">
        <v>88645</v>
      </c>
      <c r="H106" s="963">
        <v>4270</v>
      </c>
      <c r="I106" s="963">
        <v>2344</v>
      </c>
      <c r="J106" s="966">
        <v>1926</v>
      </c>
      <c r="K106" s="967">
        <v>947393</v>
      </c>
      <c r="L106" s="963">
        <v>59850</v>
      </c>
      <c r="M106" s="963">
        <v>27612</v>
      </c>
      <c r="N106" s="963">
        <v>32238</v>
      </c>
      <c r="O106" s="137">
        <v>137038</v>
      </c>
      <c r="P106" s="963">
        <v>9742</v>
      </c>
      <c r="Q106" s="963">
        <v>5190</v>
      </c>
      <c r="R106" s="964">
        <v>4552</v>
      </c>
    </row>
    <row r="107" spans="1:18" s="544" customFormat="1">
      <c r="B107" s="294">
        <v>43374</v>
      </c>
      <c r="C107" s="963">
        <v>149523</v>
      </c>
      <c r="D107" s="108">
        <v>8674</v>
      </c>
      <c r="E107" s="963">
        <v>4057</v>
      </c>
      <c r="F107" s="963">
        <v>4617</v>
      </c>
      <c r="G107" s="963">
        <v>83752</v>
      </c>
      <c r="H107" s="963">
        <v>4066</v>
      </c>
      <c r="I107" s="963">
        <v>2093</v>
      </c>
      <c r="J107" s="966">
        <v>1973</v>
      </c>
      <c r="K107" s="967">
        <v>937339</v>
      </c>
      <c r="L107" s="963">
        <v>59209</v>
      </c>
      <c r="M107" s="963">
        <v>27128</v>
      </c>
      <c r="N107" s="963">
        <v>32081</v>
      </c>
      <c r="O107" s="944">
        <v>136751</v>
      </c>
      <c r="P107" s="963">
        <v>9698</v>
      </c>
      <c r="Q107" s="963">
        <v>5181</v>
      </c>
      <c r="R107" s="964">
        <v>4517</v>
      </c>
    </row>
    <row r="108" spans="1:18" s="544" customFormat="1">
      <c r="B108" s="294">
        <v>43405</v>
      </c>
      <c r="C108" s="963">
        <v>139486</v>
      </c>
      <c r="D108" s="108">
        <v>8668</v>
      </c>
      <c r="E108" s="963">
        <v>4044</v>
      </c>
      <c r="F108" s="963">
        <v>4624</v>
      </c>
      <c r="G108" s="966">
        <v>67806</v>
      </c>
      <c r="H108" s="963">
        <v>3314</v>
      </c>
      <c r="I108" s="963">
        <v>1651</v>
      </c>
      <c r="J108" s="966">
        <v>1663</v>
      </c>
      <c r="K108" s="967">
        <v>950549</v>
      </c>
      <c r="L108" s="963">
        <v>60007</v>
      </c>
      <c r="M108" s="963">
        <v>27530</v>
      </c>
      <c r="N108" s="963">
        <v>32477</v>
      </c>
      <c r="O108" s="944">
        <v>146526</v>
      </c>
      <c r="P108" s="963">
        <v>10245</v>
      </c>
      <c r="Q108" s="963">
        <v>5532</v>
      </c>
      <c r="R108" s="964">
        <v>4713</v>
      </c>
    </row>
    <row r="109" spans="1:18">
      <c r="B109" s="294">
        <v>43435</v>
      </c>
      <c r="C109" s="963">
        <v>133727</v>
      </c>
      <c r="D109" s="108">
        <v>8321</v>
      </c>
      <c r="E109" s="963">
        <v>3972</v>
      </c>
      <c r="F109" s="963">
        <v>4349</v>
      </c>
      <c r="G109" s="966">
        <v>67851</v>
      </c>
      <c r="H109" s="963">
        <v>3154</v>
      </c>
      <c r="I109" s="963">
        <v>1605</v>
      </c>
      <c r="J109" s="964">
        <v>1549</v>
      </c>
      <c r="K109" s="1043">
        <v>968888</v>
      </c>
      <c r="L109" s="963">
        <v>61118</v>
      </c>
      <c r="M109" s="963">
        <v>28072</v>
      </c>
      <c r="N109" s="963">
        <v>33046</v>
      </c>
      <c r="O109" s="944">
        <v>153268</v>
      </c>
      <c r="P109" s="963">
        <v>10520</v>
      </c>
      <c r="Q109" s="963">
        <v>5676</v>
      </c>
      <c r="R109" s="964">
        <v>4844</v>
      </c>
    </row>
    <row r="110" spans="1:18" s="544" customFormat="1">
      <c r="B110" s="294">
        <v>43466</v>
      </c>
      <c r="C110" s="963">
        <v>167673</v>
      </c>
      <c r="D110" s="108">
        <v>9466</v>
      </c>
      <c r="E110" s="963">
        <v>4427</v>
      </c>
      <c r="F110" s="963">
        <v>5039</v>
      </c>
      <c r="G110" s="966">
        <v>59508</v>
      </c>
      <c r="H110" s="963">
        <v>2964</v>
      </c>
      <c r="I110" s="963">
        <v>1525</v>
      </c>
      <c r="J110" s="964">
        <v>1439</v>
      </c>
      <c r="K110" s="1043">
        <v>1023083</v>
      </c>
      <c r="L110" s="963">
        <v>63157</v>
      </c>
      <c r="M110" s="963">
        <v>28860</v>
      </c>
      <c r="N110" s="963">
        <v>34297</v>
      </c>
      <c r="O110" s="944">
        <v>166410</v>
      </c>
      <c r="P110" s="963">
        <v>11311</v>
      </c>
      <c r="Q110" s="963">
        <v>5986</v>
      </c>
      <c r="R110" s="964">
        <v>5325</v>
      </c>
    </row>
    <row r="111" spans="1:18" s="544" customFormat="1">
      <c r="B111" s="294">
        <v>43497</v>
      </c>
      <c r="C111" s="963">
        <v>123230</v>
      </c>
      <c r="D111" s="108">
        <v>7545</v>
      </c>
      <c r="E111" s="963">
        <v>3551</v>
      </c>
      <c r="F111" s="963">
        <v>3994</v>
      </c>
      <c r="G111" s="966">
        <v>62245</v>
      </c>
      <c r="H111" s="963">
        <v>3087</v>
      </c>
      <c r="I111" s="963">
        <v>1606</v>
      </c>
      <c r="J111" s="964">
        <v>1481</v>
      </c>
      <c r="K111" s="1043">
        <v>1016702</v>
      </c>
      <c r="L111" s="963">
        <v>62754</v>
      </c>
      <c r="M111" s="963">
        <v>28550</v>
      </c>
      <c r="N111" s="963">
        <v>34204</v>
      </c>
      <c r="O111" s="944">
        <v>123230</v>
      </c>
      <c r="P111" s="963">
        <f>SUM(Q111:R111)</f>
        <v>11289</v>
      </c>
      <c r="Q111" s="963">
        <v>5926</v>
      </c>
      <c r="R111" s="964">
        <v>5363</v>
      </c>
    </row>
    <row r="112" spans="1:18" s="544" customFormat="1">
      <c r="B112" s="294">
        <v>43525</v>
      </c>
      <c r="C112" s="963">
        <v>123576</v>
      </c>
      <c r="D112" s="108">
        <v>7725</v>
      </c>
      <c r="E112" s="963">
        <v>3600</v>
      </c>
      <c r="F112" s="963">
        <v>4125</v>
      </c>
      <c r="G112" s="966">
        <v>73308</v>
      </c>
      <c r="H112" s="963">
        <v>3413</v>
      </c>
      <c r="I112" s="963">
        <v>1656</v>
      </c>
      <c r="J112" s="964">
        <v>1757</v>
      </c>
      <c r="K112" s="1043">
        <v>984739</v>
      </c>
      <c r="L112" s="963">
        <v>61726</v>
      </c>
      <c r="M112" s="963">
        <v>28008</v>
      </c>
      <c r="N112" s="963">
        <v>33718</v>
      </c>
      <c r="O112" s="944">
        <v>157247</v>
      </c>
      <c r="P112" s="963">
        <v>10998</v>
      </c>
      <c r="Q112" s="963">
        <v>5757</v>
      </c>
      <c r="R112" s="964">
        <v>5241</v>
      </c>
    </row>
    <row r="113" spans="2:18" s="544" customFormat="1">
      <c r="B113" s="294">
        <v>43556</v>
      </c>
      <c r="C113" s="963">
        <v>112901</v>
      </c>
      <c r="D113" s="108">
        <v>7693</v>
      </c>
      <c r="E113" s="963">
        <v>3514</v>
      </c>
      <c r="F113" s="963">
        <v>4179</v>
      </c>
      <c r="G113" s="966">
        <v>76509</v>
      </c>
      <c r="H113" s="963">
        <v>3608</v>
      </c>
      <c r="I113" s="963">
        <v>1664</v>
      </c>
      <c r="J113" s="964">
        <v>1944</v>
      </c>
      <c r="K113" s="1043">
        <v>938280</v>
      </c>
      <c r="L113" s="963">
        <v>60184</v>
      </c>
      <c r="M113" s="963">
        <v>27273</v>
      </c>
      <c r="N113" s="963">
        <v>32911</v>
      </c>
      <c r="O113" s="944">
        <v>150427</v>
      </c>
      <c r="P113" s="963">
        <v>10812</v>
      </c>
      <c r="Q113" s="963">
        <v>5713</v>
      </c>
      <c r="R113" s="964">
        <v>5099</v>
      </c>
    </row>
    <row r="114" spans="2:18" s="544" customFormat="1">
      <c r="B114" s="294">
        <v>43586</v>
      </c>
      <c r="C114" s="963">
        <v>110354</v>
      </c>
      <c r="D114" s="108">
        <v>7396</v>
      </c>
      <c r="E114" s="963">
        <v>3383</v>
      </c>
      <c r="F114" s="963">
        <v>4013</v>
      </c>
      <c r="G114" s="966">
        <v>67918</v>
      </c>
      <c r="H114" s="963">
        <v>3512</v>
      </c>
      <c r="I114" s="963">
        <v>1597</v>
      </c>
      <c r="J114" s="964">
        <v>1915</v>
      </c>
      <c r="K114" s="1043">
        <v>906040</v>
      </c>
      <c r="L114" s="963">
        <v>58879</v>
      </c>
      <c r="M114" s="963">
        <v>26675</v>
      </c>
      <c r="N114" s="963">
        <v>32204</v>
      </c>
      <c r="O114" s="944">
        <v>143963</v>
      </c>
      <c r="P114" s="963">
        <v>10543</v>
      </c>
      <c r="Q114" s="963">
        <v>5596</v>
      </c>
      <c r="R114" s="964">
        <v>4947</v>
      </c>
    </row>
    <row r="115" spans="2:18" s="544" customFormat="1">
      <c r="B115" s="294">
        <v>43617</v>
      </c>
      <c r="C115" s="963">
        <v>98710</v>
      </c>
      <c r="D115" s="108">
        <v>6797</v>
      </c>
      <c r="E115" s="963">
        <v>3215</v>
      </c>
      <c r="F115" s="963">
        <v>3582</v>
      </c>
      <c r="G115" s="966">
        <v>59470</v>
      </c>
      <c r="H115" s="963">
        <v>3299</v>
      </c>
      <c r="I115" s="963">
        <v>1497</v>
      </c>
      <c r="J115" s="964">
        <v>1802</v>
      </c>
      <c r="K115" s="1043">
        <v>877093</v>
      </c>
      <c r="L115" s="963">
        <v>57589</v>
      </c>
      <c r="M115" s="963">
        <v>26196</v>
      </c>
      <c r="N115" s="963">
        <v>31393</v>
      </c>
      <c r="O115" s="944">
        <v>141302</v>
      </c>
      <c r="P115" s="963">
        <v>10254</v>
      </c>
      <c r="Q115" s="963">
        <v>5530</v>
      </c>
      <c r="R115" s="964">
        <v>4724</v>
      </c>
    </row>
    <row r="116" spans="2:18" s="544" customFormat="1" ht="18" customHeight="1">
      <c r="B116" s="294">
        <v>43647</v>
      </c>
      <c r="C116" s="963">
        <v>127698</v>
      </c>
      <c r="D116" s="108">
        <v>7778</v>
      </c>
      <c r="E116" s="963">
        <v>3719</v>
      </c>
      <c r="F116" s="963">
        <v>4059</v>
      </c>
      <c r="G116" s="966">
        <v>61051</v>
      </c>
      <c r="H116" s="963">
        <v>3328</v>
      </c>
      <c r="I116" s="963">
        <v>1589</v>
      </c>
      <c r="J116" s="964">
        <v>1739</v>
      </c>
      <c r="K116" s="1043">
        <v>868398</v>
      </c>
      <c r="L116" s="963">
        <v>56662</v>
      </c>
      <c r="M116" s="963">
        <v>25853</v>
      </c>
      <c r="N116" s="963">
        <v>30809</v>
      </c>
      <c r="O116" s="944">
        <v>141048</v>
      </c>
      <c r="P116" s="963">
        <v>9945</v>
      </c>
      <c r="Q116" s="963">
        <v>5358</v>
      </c>
      <c r="R116" s="964">
        <v>4587</v>
      </c>
    </row>
    <row r="117" spans="2:18" s="544" customFormat="1" hidden="1">
      <c r="B117" s="294">
        <v>43678</v>
      </c>
      <c r="C117" s="963"/>
      <c r="D117" s="108"/>
      <c r="E117" s="963"/>
      <c r="F117" s="963"/>
      <c r="G117" s="966"/>
      <c r="H117" s="963"/>
      <c r="I117" s="963"/>
      <c r="J117" s="964"/>
      <c r="K117" s="1043"/>
      <c r="L117" s="963"/>
      <c r="M117" s="963"/>
      <c r="N117" s="963"/>
      <c r="O117" s="944"/>
      <c r="P117" s="963"/>
      <c r="Q117" s="963"/>
      <c r="R117" s="964"/>
    </row>
    <row r="118" spans="2:18" s="544" customFormat="1">
      <c r="B118" s="294">
        <v>43678</v>
      </c>
      <c r="C118" s="963">
        <v>117431</v>
      </c>
      <c r="D118" s="108">
        <v>7450</v>
      </c>
      <c r="E118" s="963">
        <v>3595</v>
      </c>
      <c r="F118" s="963">
        <v>3855</v>
      </c>
      <c r="G118" s="966">
        <v>56825</v>
      </c>
      <c r="H118" s="963">
        <v>3011</v>
      </c>
      <c r="I118" s="963">
        <v>1473</v>
      </c>
      <c r="J118" s="964">
        <v>1538</v>
      </c>
      <c r="K118" s="1043">
        <v>865492</v>
      </c>
      <c r="L118" s="963">
        <v>56635</v>
      </c>
      <c r="M118" s="963">
        <v>25913</v>
      </c>
      <c r="N118" s="963">
        <v>30722</v>
      </c>
      <c r="O118" s="944">
        <v>139499</v>
      </c>
      <c r="P118" s="963">
        <v>9898</v>
      </c>
      <c r="Q118" s="963">
        <v>5314</v>
      </c>
      <c r="R118" s="964">
        <v>4584</v>
      </c>
    </row>
    <row r="119" spans="2:18">
      <c r="B119" s="294">
        <v>43709</v>
      </c>
      <c r="C119" s="963">
        <f>tab.7!C125</f>
        <v>136988</v>
      </c>
      <c r="D119" s="108">
        <f>tab.7!D125</f>
        <v>8682</v>
      </c>
      <c r="E119" s="963">
        <v>4003</v>
      </c>
      <c r="F119" s="963">
        <f>D119-E119</f>
        <v>4679</v>
      </c>
      <c r="G119" s="966">
        <f>tab.7!H125</f>
        <v>76996</v>
      </c>
      <c r="H119" s="963">
        <f>tab.7!I125</f>
        <v>3786</v>
      </c>
      <c r="I119" s="963">
        <v>1984</v>
      </c>
      <c r="J119" s="964">
        <f>H119-I119</f>
        <v>1802</v>
      </c>
      <c r="K119" s="1043">
        <f>tab.7!M125</f>
        <v>840518</v>
      </c>
      <c r="L119" s="963">
        <f>tab.7!N125</f>
        <v>55925</v>
      </c>
      <c r="M119" s="963">
        <v>25115</v>
      </c>
      <c r="N119" s="963">
        <f>L119-M119</f>
        <v>30810</v>
      </c>
      <c r="O119" s="944">
        <f>tab.7!R125</f>
        <v>132838</v>
      </c>
      <c r="P119" s="963">
        <f>tab.7!S125</f>
        <v>9659</v>
      </c>
      <c r="Q119" s="963">
        <v>5089</v>
      </c>
      <c r="R119" s="964">
        <f>P119-Q119</f>
        <v>4570</v>
      </c>
    </row>
    <row r="120" spans="2:18" s="544" customFormat="1">
      <c r="B120" s="294">
        <v>43739</v>
      </c>
      <c r="C120" s="963">
        <v>136988</v>
      </c>
      <c r="D120" s="944">
        <v>8682</v>
      </c>
      <c r="E120" s="1170">
        <v>4003</v>
      </c>
      <c r="F120" s="1170">
        <v>4679</v>
      </c>
      <c r="G120" s="1170">
        <v>76996</v>
      </c>
      <c r="H120" s="1170">
        <v>3786</v>
      </c>
      <c r="I120" s="1170">
        <v>1984</v>
      </c>
      <c r="J120" s="1171">
        <v>1802</v>
      </c>
      <c r="K120" s="1172">
        <v>840518</v>
      </c>
      <c r="L120" s="1170">
        <v>55925</v>
      </c>
      <c r="M120" s="1170">
        <v>25115</v>
      </c>
      <c r="N120" s="1170">
        <v>30810</v>
      </c>
      <c r="O120" s="944">
        <v>132838</v>
      </c>
      <c r="P120" s="1170">
        <v>9659</v>
      </c>
      <c r="Q120" s="1170">
        <v>5089</v>
      </c>
      <c r="R120" s="1173">
        <v>4570</v>
      </c>
    </row>
    <row r="121" spans="2:18" ht="15.75" thickBot="1">
      <c r="B121" s="294">
        <v>43770</v>
      </c>
      <c r="C121" s="1108">
        <v>122472</v>
      </c>
      <c r="D121" s="1108">
        <v>7804</v>
      </c>
      <c r="E121" s="1108">
        <v>3599</v>
      </c>
      <c r="F121" s="1108">
        <v>4205</v>
      </c>
      <c r="G121" s="1108">
        <v>60840</v>
      </c>
      <c r="H121" s="1108">
        <v>3053</v>
      </c>
      <c r="I121" s="1108">
        <v>1481</v>
      </c>
      <c r="J121" s="1174">
        <v>1572</v>
      </c>
      <c r="K121" s="1107">
        <v>849628</v>
      </c>
      <c r="L121" s="1108">
        <v>56461</v>
      </c>
      <c r="M121" s="1108">
        <v>25286</v>
      </c>
      <c r="N121" s="1108">
        <v>31175</v>
      </c>
      <c r="O121" s="1108">
        <v>135871</v>
      </c>
      <c r="P121" s="1108">
        <v>9681</v>
      </c>
      <c r="Q121" s="1108">
        <v>5060</v>
      </c>
      <c r="R121" s="1175">
        <v>4621</v>
      </c>
    </row>
    <row r="122" spans="2:18" ht="15.75">
      <c r="B122" s="21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67"/>
  <sheetViews>
    <sheetView zoomScaleNormal="100" workbookViewId="0">
      <pane xSplit="2" ySplit="7" topLeftCell="C151" activePane="bottomRight" state="frozen"/>
      <selection pane="topRight" activeCell="C1" sqref="C1"/>
      <selection pane="bottomLeft" activeCell="A8" sqref="A8"/>
      <selection pane="bottomRight" activeCell="V164" sqref="V164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06" t="s">
        <v>137</v>
      </c>
      <c r="B1" s="1206"/>
      <c r="C1" s="1206"/>
      <c r="D1" s="1206"/>
      <c r="E1" s="1206"/>
      <c r="F1" s="1206"/>
      <c r="G1" s="1206"/>
      <c r="H1" s="1206"/>
      <c r="I1" s="1206"/>
      <c r="J1" s="1206"/>
      <c r="K1" s="1206"/>
      <c r="L1" s="1206"/>
      <c r="M1" s="1206"/>
      <c r="N1" s="1206"/>
      <c r="O1" s="1206"/>
      <c r="P1" s="1206"/>
      <c r="Q1" s="1206"/>
      <c r="R1" s="1206"/>
      <c r="S1" s="1206"/>
      <c r="T1" s="1206"/>
      <c r="U1" s="1206"/>
      <c r="V1" s="1206"/>
      <c r="W1" s="1206"/>
      <c r="X1" s="1206"/>
    </row>
    <row r="2" spans="1:24" s="233" customFormat="1" ht="63" customHeight="1">
      <c r="A2" s="1206"/>
      <c r="B2" s="1206"/>
      <c r="C2" s="1206"/>
      <c r="D2" s="1206"/>
      <c r="E2" s="1206"/>
      <c r="F2" s="1206"/>
      <c r="G2" s="1206"/>
      <c r="H2" s="1206"/>
      <c r="I2" s="1206"/>
      <c r="J2" s="1206"/>
      <c r="K2" s="1206"/>
      <c r="L2" s="1206"/>
      <c r="M2" s="1206"/>
      <c r="N2" s="1206"/>
      <c r="O2" s="1206"/>
      <c r="P2" s="1206"/>
      <c r="Q2" s="1206"/>
      <c r="R2" s="1206"/>
      <c r="S2" s="1206"/>
      <c r="T2" s="1206"/>
      <c r="U2" s="1206"/>
      <c r="V2" s="1206"/>
      <c r="W2" s="1206"/>
      <c r="X2" s="1206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306"/>
      <c r="C4" s="1302" t="s">
        <v>51</v>
      </c>
      <c r="D4" s="1302"/>
      <c r="E4" s="1302"/>
      <c r="F4" s="1302"/>
      <c r="G4" s="1302"/>
      <c r="H4" s="1302"/>
      <c r="I4" s="1302"/>
      <c r="J4" s="1302"/>
      <c r="K4" s="1302"/>
      <c r="L4" s="1302"/>
      <c r="M4" s="1302"/>
      <c r="N4" s="1302"/>
      <c r="O4" s="1302"/>
      <c r="P4" s="1302"/>
      <c r="Q4" s="1302"/>
      <c r="R4" s="1302"/>
      <c r="S4" s="1302"/>
      <c r="T4" s="1303"/>
    </row>
    <row r="5" spans="1:24">
      <c r="B5" s="1307"/>
      <c r="C5" s="1308" t="s">
        <v>91</v>
      </c>
      <c r="D5" s="1308"/>
      <c r="E5" s="1308"/>
      <c r="F5" s="1308"/>
      <c r="G5" s="1308"/>
      <c r="H5" s="1308"/>
      <c r="I5" s="1308"/>
      <c r="J5" s="1308"/>
      <c r="K5" s="1308"/>
      <c r="L5" s="1308"/>
      <c r="M5" s="1308"/>
      <c r="N5" s="1308"/>
      <c r="O5" s="1308" t="s">
        <v>77</v>
      </c>
      <c r="P5" s="1308"/>
      <c r="Q5" s="1308"/>
      <c r="R5" s="1308"/>
      <c r="S5" s="1308"/>
      <c r="T5" s="1309"/>
    </row>
    <row r="6" spans="1:24" s="12" customFormat="1" ht="41.45" customHeight="1">
      <c r="A6" s="101"/>
      <c r="B6" s="1307"/>
      <c r="C6" s="1308" t="s">
        <v>46</v>
      </c>
      <c r="D6" s="1308"/>
      <c r="E6" s="1308"/>
      <c r="F6" s="1304" t="s">
        <v>74</v>
      </c>
      <c r="G6" s="1304"/>
      <c r="H6" s="1304"/>
      <c r="I6" s="1304" t="s">
        <v>75</v>
      </c>
      <c r="J6" s="1304"/>
      <c r="K6" s="1304"/>
      <c r="L6" s="1304" t="s">
        <v>76</v>
      </c>
      <c r="M6" s="1304"/>
      <c r="N6" s="1304"/>
      <c r="O6" s="1304" t="s">
        <v>46</v>
      </c>
      <c r="P6" s="1304"/>
      <c r="Q6" s="1304"/>
      <c r="R6" s="1304" t="s">
        <v>78</v>
      </c>
      <c r="S6" s="1304"/>
      <c r="T6" s="1305"/>
    </row>
    <row r="7" spans="1:24" ht="45" customHeight="1" thickBot="1">
      <c r="B7" s="1307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1">
        <v>2.8688366940292189</v>
      </c>
      <c r="F140" s="33">
        <v>35231</v>
      </c>
      <c r="G140" s="33">
        <v>252</v>
      </c>
      <c r="H140" s="1011">
        <v>0.7152791575601033</v>
      </c>
      <c r="I140" s="33">
        <v>16945</v>
      </c>
      <c r="J140" s="33">
        <v>163</v>
      </c>
      <c r="K140" s="1011">
        <v>0.96193567424018889</v>
      </c>
      <c r="L140" s="33">
        <v>37579</v>
      </c>
      <c r="M140" s="33">
        <v>972</v>
      </c>
      <c r="N140" s="1011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1">
        <v>3.0712604839196285</v>
      </c>
      <c r="F141" s="33">
        <v>36685</v>
      </c>
      <c r="G141" s="33">
        <v>486</v>
      </c>
      <c r="H141" s="1011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0">
        <v>2.3780768977404976</v>
      </c>
      <c r="O141" s="33">
        <v>99699</v>
      </c>
      <c r="P141" s="33">
        <v>4339</v>
      </c>
      <c r="Q141" s="1011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1">
        <v>3.2017189294983623</v>
      </c>
      <c r="F142" s="33">
        <v>30399</v>
      </c>
      <c r="G142" s="33">
        <v>461</v>
      </c>
      <c r="H142" s="1010">
        <v>1.5164972531991183</v>
      </c>
      <c r="I142" s="33">
        <v>12970</v>
      </c>
      <c r="J142" s="33">
        <v>222</v>
      </c>
      <c r="K142" s="1011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1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1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16">
        <v>1.6957026713124275</v>
      </c>
      <c r="L143" s="33">
        <v>43855</v>
      </c>
      <c r="M143" s="33">
        <v>1081</v>
      </c>
      <c r="N143" s="1011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1">
        <f t="shared" ref="E144:E152" si="0">(D144/C144*100)</f>
        <v>3.2827973639670134</v>
      </c>
      <c r="F144" s="33">
        <v>23979</v>
      </c>
      <c r="G144" s="33">
        <v>501</v>
      </c>
      <c r="H144" s="1011">
        <f t="shared" ref="H144:H152" si="1">(G144/F144*100)</f>
        <v>2.0893281621418742</v>
      </c>
      <c r="I144" s="33">
        <v>10825</v>
      </c>
      <c r="J144" s="33">
        <v>213</v>
      </c>
      <c r="K144" s="1016">
        <f t="shared" ref="K144:K152" si="2">(J144/I144*100)</f>
        <v>1.9676674364896074</v>
      </c>
      <c r="L144" s="33">
        <v>47640</v>
      </c>
      <c r="M144" s="33">
        <v>1148</v>
      </c>
      <c r="N144" s="1011">
        <f t="shared" ref="N144:N152" si="3">(M144/L144*100)</f>
        <v>2.409739714525609</v>
      </c>
      <c r="O144" s="33">
        <v>110601</v>
      </c>
      <c r="P144" s="33">
        <v>4749</v>
      </c>
      <c r="Q144" s="1011">
        <f t="shared" ref="Q144:Q152" si="4">(P144/O144*100)</f>
        <v>4.2938128950009498</v>
      </c>
      <c r="R144" s="33">
        <v>28395</v>
      </c>
      <c r="S144" s="33">
        <v>1359</v>
      </c>
      <c r="T144" s="804">
        <f t="shared" ref="T144:T152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1">
        <f t="shared" si="0"/>
        <v>3.2853406153397713</v>
      </c>
      <c r="F145" s="33">
        <v>25284</v>
      </c>
      <c r="G145" s="33">
        <v>405</v>
      </c>
      <c r="H145" s="1011">
        <f t="shared" si="1"/>
        <v>1.6018035121025156</v>
      </c>
      <c r="I145" s="33">
        <v>12644</v>
      </c>
      <c r="J145" s="33">
        <v>225</v>
      </c>
      <c r="K145" s="1011">
        <f t="shared" si="2"/>
        <v>1.7795001581777918</v>
      </c>
      <c r="L145" s="33">
        <v>40157</v>
      </c>
      <c r="M145" s="33">
        <v>1025</v>
      </c>
      <c r="N145" s="1011">
        <f t="shared" si="3"/>
        <v>2.5524815100729636</v>
      </c>
      <c r="O145" s="33">
        <v>106021</v>
      </c>
      <c r="P145" s="33">
        <v>4685</v>
      </c>
      <c r="Q145" s="1011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1">
        <f t="shared" si="0"/>
        <v>3.1668279156223575</v>
      </c>
      <c r="F146" s="33">
        <v>21155</v>
      </c>
      <c r="G146" s="33">
        <v>301</v>
      </c>
      <c r="H146" s="1011">
        <f t="shared" si="1"/>
        <v>1.4228314819191681</v>
      </c>
      <c r="I146" s="33">
        <v>12491</v>
      </c>
      <c r="J146" s="33">
        <v>194</v>
      </c>
      <c r="K146" s="1011">
        <f t="shared" si="2"/>
        <v>1.5531182451364982</v>
      </c>
      <c r="L146" s="33">
        <v>45678</v>
      </c>
      <c r="M146" s="33">
        <v>1156</v>
      </c>
      <c r="N146" s="1011">
        <f t="shared" si="3"/>
        <v>2.5307587897893953</v>
      </c>
      <c r="O146" s="33">
        <v>107592</v>
      </c>
      <c r="P146" s="33">
        <v>4543</v>
      </c>
      <c r="Q146" s="1011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1">
        <f t="shared" si="0"/>
        <v>2.8987462374476194</v>
      </c>
      <c r="F147" s="33">
        <v>19868</v>
      </c>
      <c r="G147" s="33">
        <v>268</v>
      </c>
      <c r="H147" s="1011">
        <f t="shared" si="1"/>
        <v>1.3489027582041473</v>
      </c>
      <c r="I147" s="33">
        <v>10789</v>
      </c>
      <c r="J147" s="33">
        <v>179</v>
      </c>
      <c r="K147" s="1011">
        <f t="shared" si="2"/>
        <v>1.6590972286588193</v>
      </c>
      <c r="L147" s="33">
        <v>41381</v>
      </c>
      <c r="M147" s="33">
        <v>856</v>
      </c>
      <c r="N147" s="1011">
        <f t="shared" si="3"/>
        <v>2.068582199560185</v>
      </c>
      <c r="O147" s="33">
        <v>98042</v>
      </c>
      <c r="P147" s="33">
        <v>3872</v>
      </c>
      <c r="Q147" s="1011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1">
        <f t="shared" si="0"/>
        <v>3.2047079629827264</v>
      </c>
      <c r="F148" s="33">
        <v>15309</v>
      </c>
      <c r="G148" s="33">
        <v>223</v>
      </c>
      <c r="H148" s="1011">
        <f t="shared" si="1"/>
        <v>1.4566594813508393</v>
      </c>
      <c r="I148" s="33">
        <v>8592</v>
      </c>
      <c r="J148" s="33">
        <v>180</v>
      </c>
      <c r="K148" s="1011">
        <f t="shared" si="2"/>
        <v>2.0949720670391061</v>
      </c>
      <c r="L148" s="33">
        <v>48736</v>
      </c>
      <c r="M148" s="33">
        <v>1205</v>
      </c>
      <c r="N148" s="1011">
        <f t="shared" si="3"/>
        <v>2.4725049244911359</v>
      </c>
      <c r="O148" s="33">
        <v>99128</v>
      </c>
      <c r="P148" s="33">
        <v>4319</v>
      </c>
      <c r="Q148" s="1011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1">
        <f t="shared" si="0"/>
        <v>2.9959618444896194</v>
      </c>
      <c r="F149" s="33">
        <v>9864</v>
      </c>
      <c r="G149" s="33">
        <v>213</v>
      </c>
      <c r="H149" s="1011">
        <f t="shared" si="1"/>
        <v>2.1593673965936739</v>
      </c>
      <c r="I149" s="33">
        <v>6248</v>
      </c>
      <c r="J149" s="33">
        <v>143</v>
      </c>
      <c r="K149" s="1011">
        <f t="shared" si="2"/>
        <v>2.2887323943661975</v>
      </c>
      <c r="L149" s="33">
        <v>41045</v>
      </c>
      <c r="M149" s="33">
        <v>839</v>
      </c>
      <c r="N149" s="1011">
        <f t="shared" si="3"/>
        <v>2.0440979412839564</v>
      </c>
      <c r="O149" s="33">
        <v>90314</v>
      </c>
      <c r="P149" s="33">
        <v>3938</v>
      </c>
      <c r="Q149" s="1011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59">
        <v>43435</v>
      </c>
      <c r="C150" s="1060">
        <v>82675</v>
      </c>
      <c r="D150" s="1060">
        <v>2772</v>
      </c>
      <c r="E150" s="1075">
        <f t="shared" si="0"/>
        <v>3.3528878137284548</v>
      </c>
      <c r="F150" s="1060">
        <v>6989</v>
      </c>
      <c r="G150" s="1060">
        <v>98</v>
      </c>
      <c r="H150" s="1075">
        <f t="shared" si="1"/>
        <v>1.4022034625840607</v>
      </c>
      <c r="I150" s="1060">
        <v>4572</v>
      </c>
      <c r="J150" s="1060">
        <v>127</v>
      </c>
      <c r="K150" s="1075">
        <f t="shared" si="2"/>
        <v>2.7777777777777777</v>
      </c>
      <c r="L150" s="1060">
        <v>30822</v>
      </c>
      <c r="M150" s="1060">
        <v>620</v>
      </c>
      <c r="N150" s="1075">
        <f t="shared" si="3"/>
        <v>2.0115501914217115</v>
      </c>
      <c r="O150" s="1060">
        <v>62711</v>
      </c>
      <c r="P150" s="1060">
        <v>3144</v>
      </c>
      <c r="Q150" s="1075">
        <f t="shared" si="4"/>
        <v>5.0134745100540581</v>
      </c>
      <c r="R150" s="1060">
        <v>18745</v>
      </c>
      <c r="S150" s="1060">
        <v>1068</v>
      </c>
      <c r="T150" s="1061">
        <f t="shared" si="5"/>
        <v>5.697519338490264</v>
      </c>
    </row>
    <row r="151" spans="1:20" s="544" customFormat="1">
      <c r="A151" s="19"/>
      <c r="B151" s="1078" t="s">
        <v>253</v>
      </c>
      <c r="C151" s="1079">
        <v>1548885</v>
      </c>
      <c r="D151" s="1079">
        <v>48529</v>
      </c>
      <c r="E151" s="1076">
        <f t="shared" si="0"/>
        <v>3.1331570775105964</v>
      </c>
      <c r="F151" s="1079">
        <v>278112</v>
      </c>
      <c r="G151" s="1079">
        <v>3942</v>
      </c>
      <c r="H151" s="1076">
        <f t="shared" si="1"/>
        <v>1.4174145667932343</v>
      </c>
      <c r="I151" s="1080">
        <v>139629</v>
      </c>
      <c r="J151" s="1080">
        <v>2370</v>
      </c>
      <c r="K151" s="1076">
        <f t="shared" si="2"/>
        <v>1.6973551339621424</v>
      </c>
      <c r="L151" s="1079">
        <v>518817</v>
      </c>
      <c r="M151" s="1079">
        <v>12315</v>
      </c>
      <c r="N151" s="1076">
        <f t="shared" si="3"/>
        <v>2.3736693284915491</v>
      </c>
      <c r="O151" s="1079">
        <v>1205622</v>
      </c>
      <c r="P151" s="1079">
        <v>51863</v>
      </c>
      <c r="Q151" s="1076">
        <f t="shared" si="4"/>
        <v>4.3017629074452852</v>
      </c>
      <c r="R151" s="1079">
        <v>295161</v>
      </c>
      <c r="S151" s="1079">
        <v>14457</v>
      </c>
      <c r="T151" s="1077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089">
        <f t="shared" si="0"/>
        <v>2.794400553557443</v>
      </c>
      <c r="F152" s="922">
        <v>20396</v>
      </c>
      <c r="G152" s="922">
        <v>173</v>
      </c>
      <c r="H152" s="1089">
        <f t="shared" si="1"/>
        <v>0.84820553049617575</v>
      </c>
      <c r="I152" s="1090">
        <v>13102</v>
      </c>
      <c r="J152" s="1090">
        <v>219</v>
      </c>
      <c r="K152" s="1089">
        <f t="shared" si="2"/>
        <v>1.6715005342695772</v>
      </c>
      <c r="L152" s="922">
        <v>49248</v>
      </c>
      <c r="M152" s="922">
        <v>968</v>
      </c>
      <c r="N152" s="1089">
        <f t="shared" si="3"/>
        <v>1.9655620532813514</v>
      </c>
      <c r="O152" s="922">
        <v>86065</v>
      </c>
      <c r="P152" s="922">
        <v>3312</v>
      </c>
      <c r="Q152" s="1089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089">
        <v>2.55960035611831</v>
      </c>
      <c r="F153" s="922">
        <v>35193</v>
      </c>
      <c r="G153" s="922">
        <v>358</v>
      </c>
      <c r="H153" s="1089">
        <v>1.0172477481317308</v>
      </c>
      <c r="I153" s="1090">
        <v>16904</v>
      </c>
      <c r="J153" s="1090">
        <v>239</v>
      </c>
      <c r="K153" s="1089">
        <v>1.4138665404637956</v>
      </c>
      <c r="L153" s="922">
        <v>36660</v>
      </c>
      <c r="M153" s="922">
        <v>712</v>
      </c>
      <c r="N153" s="1089">
        <v>1.9421713038734314</v>
      </c>
      <c r="O153" s="922">
        <v>90362</v>
      </c>
      <c r="P153" s="922">
        <v>3289</v>
      </c>
      <c r="Q153" s="1089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089">
        <v>2.6949892588197888</v>
      </c>
      <c r="F154" s="922">
        <v>33484</v>
      </c>
      <c r="G154" s="922">
        <v>278</v>
      </c>
      <c r="H154" s="1089">
        <v>0.83024728228407585</v>
      </c>
      <c r="I154" s="1090">
        <v>15289</v>
      </c>
      <c r="J154" s="1090">
        <v>244</v>
      </c>
      <c r="K154" s="1089">
        <v>1.5959186343122507</v>
      </c>
      <c r="L154" s="922">
        <v>42913</v>
      </c>
      <c r="M154" s="922">
        <v>972</v>
      </c>
      <c r="N154" s="1089">
        <v>2.2650478875865123</v>
      </c>
      <c r="O154" s="922">
        <v>84647</v>
      </c>
      <c r="P154" s="922">
        <v>3234</v>
      </c>
      <c r="Q154" s="1089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089">
        <f t="shared" ref="E155:E164" si="6">(D155/C155*100)</f>
        <v>3.2950662379854223</v>
      </c>
      <c r="F155" s="922">
        <v>27070</v>
      </c>
      <c r="G155" s="1091">
        <v>418</v>
      </c>
      <c r="H155" s="1089">
        <f t="shared" ref="H155:H164" si="7">(G155/F155*100)</f>
        <v>1.5441448097524937</v>
      </c>
      <c r="I155" s="33">
        <v>12126</v>
      </c>
      <c r="J155" s="33">
        <v>302</v>
      </c>
      <c r="K155" s="1089">
        <f t="shared" ref="K155:K164" si="8">(J155/I155*100)</f>
        <v>2.4905162460827976</v>
      </c>
      <c r="L155" s="922">
        <v>39154</v>
      </c>
      <c r="M155" s="922">
        <v>1072</v>
      </c>
      <c r="N155" s="1089">
        <f t="shared" ref="N155:N164" si="9">(M155/L155*100)</f>
        <v>2.7379067272820143</v>
      </c>
      <c r="O155" s="922">
        <v>88791</v>
      </c>
      <c r="P155" s="922">
        <v>3835</v>
      </c>
      <c r="Q155" s="1089">
        <f t="shared" ref="Q155:Q159" si="10">(P155/O155*100)</f>
        <v>4.3191314435021573</v>
      </c>
      <c r="R155" s="922">
        <v>23317</v>
      </c>
      <c r="S155" s="922">
        <v>1014</v>
      </c>
      <c r="T155" s="804">
        <f>(S155/R155*100)</f>
        <v>4.3487584166059099</v>
      </c>
    </row>
    <row r="156" spans="1:20" s="544" customFormat="1">
      <c r="A156" s="19"/>
      <c r="B156" s="921">
        <v>43586</v>
      </c>
      <c r="C156" s="922">
        <v>123922</v>
      </c>
      <c r="D156" s="922">
        <v>3951</v>
      </c>
      <c r="E156" s="1089">
        <f t="shared" si="6"/>
        <v>3.1882958635270575</v>
      </c>
      <c r="F156" s="922">
        <v>22069</v>
      </c>
      <c r="G156" s="1091">
        <v>390</v>
      </c>
      <c r="H156" s="1089">
        <f t="shared" si="7"/>
        <v>1.7671847387738457</v>
      </c>
      <c r="I156" s="33">
        <v>9361</v>
      </c>
      <c r="J156" s="33">
        <v>282</v>
      </c>
      <c r="K156" s="1089">
        <f t="shared" si="8"/>
        <v>3.0124986646725778</v>
      </c>
      <c r="L156" s="922">
        <v>43978</v>
      </c>
      <c r="M156" s="922">
        <v>1258</v>
      </c>
      <c r="N156" s="1089">
        <f t="shared" si="9"/>
        <v>2.8605211696757471</v>
      </c>
      <c r="O156" s="922">
        <v>98410</v>
      </c>
      <c r="P156" s="922">
        <v>4352</v>
      </c>
      <c r="Q156" s="1089">
        <f t="shared" si="10"/>
        <v>4.4223148054059545</v>
      </c>
      <c r="R156" s="922">
        <v>23112</v>
      </c>
      <c r="S156" s="922">
        <v>1208</v>
      </c>
      <c r="T156" s="804">
        <f>(S156/R156*100)</f>
        <v>5.2267220491519559</v>
      </c>
    </row>
    <row r="157" spans="1:20" s="544" customFormat="1">
      <c r="A157" s="19"/>
      <c r="B157" s="921">
        <v>43617</v>
      </c>
      <c r="C157" s="922">
        <v>103125</v>
      </c>
      <c r="D157" s="922">
        <v>3537</v>
      </c>
      <c r="E157" s="1089">
        <f t="shared" si="6"/>
        <v>3.4298181818181819</v>
      </c>
      <c r="F157" s="922">
        <v>18731</v>
      </c>
      <c r="G157" s="1091">
        <v>376</v>
      </c>
      <c r="H157" s="1089">
        <f t="shared" si="7"/>
        <v>2.0073674656985747</v>
      </c>
      <c r="I157" s="33">
        <f>'[1]TAB 8 Cz.I'!$N$16</f>
        <v>9107</v>
      </c>
      <c r="J157" s="33">
        <v>228</v>
      </c>
      <c r="K157" s="1089">
        <f t="shared" si="8"/>
        <v>2.5035686834303283</v>
      </c>
      <c r="L157" s="922">
        <v>37352</v>
      </c>
      <c r="M157" s="922">
        <v>1041</v>
      </c>
      <c r="N157" s="1089">
        <f t="shared" si="9"/>
        <v>2.7869993574641252</v>
      </c>
      <c r="O157" s="922">
        <v>83929</v>
      </c>
      <c r="P157" s="922">
        <v>4155</v>
      </c>
      <c r="Q157" s="1089">
        <f t="shared" si="10"/>
        <v>4.9506130181462904</v>
      </c>
      <c r="R157" s="922">
        <v>25264</v>
      </c>
      <c r="S157" s="922">
        <v>1359</v>
      </c>
      <c r="T157" s="804">
        <f>(S157/R157*100)</f>
        <v>5.3791956934768841</v>
      </c>
    </row>
    <row r="158" spans="1:20" s="544" customFormat="1">
      <c r="A158" s="19"/>
      <c r="B158" s="921">
        <v>43647</v>
      </c>
      <c r="C158" s="922">
        <v>119881</v>
      </c>
      <c r="D158" s="922">
        <v>3468</v>
      </c>
      <c r="E158" s="1089">
        <f t="shared" si="6"/>
        <v>2.8928687615218425</v>
      </c>
      <c r="F158" s="922">
        <v>17685</v>
      </c>
      <c r="G158" s="1091">
        <v>254</v>
      </c>
      <c r="H158" s="1089">
        <f t="shared" si="7"/>
        <v>1.4362454057110545</v>
      </c>
      <c r="I158" s="33">
        <f>'[2]TAB 8 Cz.I'!$N$16</f>
        <v>10149</v>
      </c>
      <c r="J158" s="33">
        <v>254</v>
      </c>
      <c r="K158" s="1089">
        <f t="shared" si="8"/>
        <v>2.5027096265641933</v>
      </c>
      <c r="L158" s="922">
        <v>46275</v>
      </c>
      <c r="M158" s="922">
        <v>926</v>
      </c>
      <c r="N158" s="1089">
        <f t="shared" si="9"/>
        <v>2.0010804970286329</v>
      </c>
      <c r="O158" s="922">
        <v>87307</v>
      </c>
      <c r="P158" s="922">
        <v>3932</v>
      </c>
      <c r="Q158" s="1089">
        <f t="shared" si="10"/>
        <v>4.5036480465483875</v>
      </c>
      <c r="R158" s="922">
        <v>22643</v>
      </c>
      <c r="S158" s="922">
        <v>1319</v>
      </c>
      <c r="T158" s="804">
        <f>(S158/R158*100)</f>
        <v>5.8251998410104662</v>
      </c>
    </row>
    <row r="159" spans="1:20" s="544" customFormat="1">
      <c r="A159" s="19"/>
      <c r="B159" s="921">
        <v>43678</v>
      </c>
      <c r="C159" s="922">
        <v>108815</v>
      </c>
      <c r="D159" s="922">
        <v>3073</v>
      </c>
      <c r="E159" s="1089">
        <f t="shared" si="6"/>
        <v>2.8240591830170474</v>
      </c>
      <c r="F159" s="922">
        <v>15427</v>
      </c>
      <c r="G159" s="1091">
        <v>245</v>
      </c>
      <c r="H159" s="1089">
        <f t="shared" si="7"/>
        <v>1.5881247164063008</v>
      </c>
      <c r="I159" s="33">
        <v>10673</v>
      </c>
      <c r="J159" s="33">
        <v>225</v>
      </c>
      <c r="K159" s="1089">
        <f t="shared" si="8"/>
        <v>2.1081233017895622</v>
      </c>
      <c r="L159" s="922">
        <v>42455</v>
      </c>
      <c r="M159" s="922">
        <v>951</v>
      </c>
      <c r="N159" s="1089">
        <f t="shared" si="9"/>
        <v>2.2400188434813333</v>
      </c>
      <c r="O159" s="922">
        <v>80832</v>
      </c>
      <c r="P159" s="922">
        <v>3359</v>
      </c>
      <c r="Q159" s="1089">
        <f t="shared" si="10"/>
        <v>4.1555324623911325</v>
      </c>
      <c r="R159" s="922">
        <v>21537</v>
      </c>
      <c r="S159" s="922">
        <v>1160</v>
      </c>
      <c r="T159" s="804">
        <f>(S159/R159*100)</f>
        <v>5.3860797696986582</v>
      </c>
    </row>
    <row r="160" spans="1:20" s="544" customFormat="1">
      <c r="A160" s="19"/>
      <c r="B160" s="921">
        <v>43709</v>
      </c>
      <c r="C160" s="922">
        <v>110596</v>
      </c>
      <c r="D160" s="922">
        <v>3368</v>
      </c>
      <c r="E160" s="1089">
        <f t="shared" si="6"/>
        <v>3.0453180946869685</v>
      </c>
      <c r="F160" s="922">
        <v>14837</v>
      </c>
      <c r="G160" s="1091">
        <v>209</v>
      </c>
      <c r="H160" s="1089">
        <f t="shared" si="7"/>
        <v>1.4086405607602615</v>
      </c>
      <c r="I160" s="33">
        <v>9791</v>
      </c>
      <c r="J160" s="33">
        <v>199</v>
      </c>
      <c r="K160" s="1089">
        <f t="shared" si="8"/>
        <v>2.0324788070677151</v>
      </c>
      <c r="L160" s="922">
        <v>41142</v>
      </c>
      <c r="M160" s="922">
        <v>857</v>
      </c>
      <c r="N160" s="1089">
        <f t="shared" si="9"/>
        <v>2.0830295075591851</v>
      </c>
      <c r="O160" s="922">
        <v>85145</v>
      </c>
      <c r="P160" s="922">
        <v>3608</v>
      </c>
      <c r="Q160" s="1089">
        <f>(P160/O160*100)</f>
        <v>4.2374772447002167</v>
      </c>
      <c r="R160" s="922">
        <v>21714</v>
      </c>
      <c r="S160" s="922">
        <v>952</v>
      </c>
      <c r="T160" s="804">
        <f t="shared" ref="T160:T164" si="11">(S160/R160*100)</f>
        <v>4.3842682140554476</v>
      </c>
    </row>
    <row r="161" spans="1:20" s="544" customFormat="1">
      <c r="A161" s="19"/>
      <c r="B161" s="921">
        <v>43739</v>
      </c>
      <c r="C161" s="922">
        <v>111348</v>
      </c>
      <c r="D161" s="922">
        <v>2944</v>
      </c>
      <c r="E161" s="1089">
        <f t="shared" si="6"/>
        <v>2.6439630707331969</v>
      </c>
      <c r="F161" s="922">
        <v>11469</v>
      </c>
      <c r="G161" s="1091">
        <v>166</v>
      </c>
      <c r="H161" s="1089">
        <f t="shared" si="7"/>
        <v>1.4473798936262969</v>
      </c>
      <c r="I161" s="33">
        <v>7449</v>
      </c>
      <c r="J161" s="33">
        <v>168</v>
      </c>
      <c r="K161" s="1089">
        <f t="shared" si="8"/>
        <v>2.2553362867498992</v>
      </c>
      <c r="L161" s="922">
        <v>43941</v>
      </c>
      <c r="M161" s="922">
        <v>895</v>
      </c>
      <c r="N161" s="1089">
        <f t="shared" si="9"/>
        <v>2.0368221023645341</v>
      </c>
      <c r="O161" s="922">
        <v>80898</v>
      </c>
      <c r="P161" s="922">
        <v>3292</v>
      </c>
      <c r="Q161" s="1089">
        <f t="shared" ref="Q161:Q164" si="12">(P161/O161*100)</f>
        <v>4.0693218620979508</v>
      </c>
      <c r="R161" s="922">
        <v>20463</v>
      </c>
      <c r="S161" s="922">
        <v>1161</v>
      </c>
      <c r="T161" s="804">
        <f t="shared" si="11"/>
        <v>5.6736548893124175</v>
      </c>
    </row>
    <row r="162" spans="1:20" s="544" customFormat="1" hidden="1">
      <c r="A162" s="19"/>
      <c r="B162" s="921">
        <v>43770</v>
      </c>
      <c r="C162" s="922"/>
      <c r="D162" s="922"/>
      <c r="E162" s="1089" t="e">
        <f t="shared" si="6"/>
        <v>#DIV/0!</v>
      </c>
      <c r="F162" s="922"/>
      <c r="G162" s="1091"/>
      <c r="H162" s="1089" t="e">
        <f t="shared" si="7"/>
        <v>#DIV/0!</v>
      </c>
      <c r="I162" s="33"/>
      <c r="J162" s="33"/>
      <c r="K162" s="1089" t="e">
        <f t="shared" si="8"/>
        <v>#DIV/0!</v>
      </c>
      <c r="L162" s="922"/>
      <c r="M162" s="922"/>
      <c r="N162" s="1089" t="e">
        <f t="shared" si="9"/>
        <v>#DIV/0!</v>
      </c>
      <c r="O162" s="922"/>
      <c r="P162" s="922"/>
      <c r="Q162" s="1089" t="e">
        <f t="shared" si="12"/>
        <v>#DIV/0!</v>
      </c>
      <c r="R162" s="922"/>
      <c r="S162" s="922"/>
      <c r="T162" s="804" t="e">
        <f t="shared" si="11"/>
        <v>#DIV/0!</v>
      </c>
    </row>
    <row r="163" spans="1:20" hidden="1">
      <c r="B163" s="921">
        <v>43800</v>
      </c>
      <c r="C163" s="1176"/>
      <c r="D163" s="1176"/>
      <c r="E163" s="1089" t="e">
        <f t="shared" si="6"/>
        <v>#DIV/0!</v>
      </c>
      <c r="F163" s="1176"/>
      <c r="G163" s="1177"/>
      <c r="H163" s="1089" t="e">
        <f t="shared" si="7"/>
        <v>#DIV/0!</v>
      </c>
      <c r="I163" s="1090"/>
      <c r="J163" s="1090"/>
      <c r="K163" s="1089" t="e">
        <f t="shared" si="8"/>
        <v>#DIV/0!</v>
      </c>
      <c r="L163" s="1176"/>
      <c r="M163" s="1176"/>
      <c r="N163" s="1089" t="e">
        <f t="shared" si="9"/>
        <v>#DIV/0!</v>
      </c>
      <c r="O163" s="1176"/>
      <c r="P163" s="1176"/>
      <c r="Q163" s="1089" t="e">
        <f t="shared" si="12"/>
        <v>#DIV/0!</v>
      </c>
      <c r="R163" s="1176"/>
      <c r="S163" s="1176"/>
      <c r="T163" s="804" t="e">
        <f t="shared" si="11"/>
        <v>#DIV/0!</v>
      </c>
    </row>
    <row r="164" spans="1:20" s="544" customFormat="1" ht="15.75" thickBot="1">
      <c r="A164" s="19"/>
      <c r="B164" s="1178">
        <v>43770</v>
      </c>
      <c r="C164" s="49">
        <v>90882</v>
      </c>
      <c r="D164" s="49">
        <v>2307</v>
      </c>
      <c r="E164" s="1179">
        <f t="shared" si="6"/>
        <v>2.5384564600250874</v>
      </c>
      <c r="F164" s="49">
        <v>7146</v>
      </c>
      <c r="G164" s="1180">
        <v>177</v>
      </c>
      <c r="H164" s="1179">
        <f t="shared" si="7"/>
        <v>2.4769101595298069</v>
      </c>
      <c r="I164" s="49">
        <v>5533</v>
      </c>
      <c r="J164" s="49">
        <v>656</v>
      </c>
      <c r="K164" s="1179">
        <f t="shared" si="8"/>
        <v>11.856135911801916</v>
      </c>
      <c r="L164" s="49">
        <v>37467</v>
      </c>
      <c r="M164" s="49">
        <v>656</v>
      </c>
      <c r="N164" s="1179">
        <f t="shared" si="9"/>
        <v>1.7508741025435717</v>
      </c>
      <c r="O164" s="49">
        <v>67716</v>
      </c>
      <c r="P164" s="49">
        <v>2767</v>
      </c>
      <c r="Q164" s="1179">
        <f t="shared" si="12"/>
        <v>4.0861834721483845</v>
      </c>
      <c r="R164" s="49">
        <v>18993</v>
      </c>
      <c r="S164" s="49">
        <v>1095</v>
      </c>
      <c r="T164" s="1181">
        <f t="shared" si="11"/>
        <v>5.7652819459800977</v>
      </c>
    </row>
    <row r="165" spans="1:20">
      <c r="B165" s="19" t="s">
        <v>261</v>
      </c>
      <c r="Q165" s="1153"/>
    </row>
    <row r="166" spans="1:20">
      <c r="T166" s="20"/>
    </row>
    <row r="167" spans="1:20">
      <c r="B167" s="19" t="s">
        <v>48</v>
      </c>
    </row>
  </sheetData>
  <mergeCells count="11">
    <mergeCell ref="A1:X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S33"/>
  <sheetViews>
    <sheetView zoomScale="75" zoomScaleNormal="75" workbookViewId="0">
      <pane xSplit="4" ySplit="3" topLeftCell="AL4" activePane="bottomRight" state="frozen"/>
      <selection pane="topRight" activeCell="E1" sqref="E1"/>
      <selection pane="bottomLeft" activeCell="A4" sqref="A4"/>
      <selection pane="bottomRight" activeCell="AQ10" sqref="AQ10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  <col min="43" max="43" width="12.625" bestFit="1" customWidth="1"/>
    <col min="45" max="45" width="10.625" bestFit="1" customWidth="1"/>
  </cols>
  <sheetData>
    <row r="1" spans="2:45" ht="21.75" customHeight="1" thickBot="1">
      <c r="B1" s="1328" t="s">
        <v>138</v>
      </c>
      <c r="C1" s="1328"/>
      <c r="D1" s="1328"/>
      <c r="E1" s="1328"/>
      <c r="F1" s="1328"/>
      <c r="G1" s="1328"/>
      <c r="H1" s="1328"/>
      <c r="I1" s="1328"/>
      <c r="J1" s="1328"/>
      <c r="K1" s="1328"/>
      <c r="L1" s="1328"/>
      <c r="M1" s="1328"/>
      <c r="N1" s="1328"/>
      <c r="O1" s="1328"/>
      <c r="P1" s="1328"/>
      <c r="Q1" s="1328"/>
      <c r="R1" s="1328"/>
      <c r="S1" s="1328"/>
      <c r="T1" s="1328"/>
      <c r="U1" s="1328"/>
      <c r="V1" s="1328"/>
      <c r="W1" s="1328"/>
      <c r="X1" s="1328"/>
      <c r="Y1" s="1328"/>
      <c r="AF1" s="651"/>
      <c r="AG1" s="651"/>
      <c r="AH1" s="651"/>
      <c r="AI1" s="651"/>
      <c r="AJ1" s="651"/>
      <c r="AK1" s="651"/>
      <c r="AO1" s="544"/>
      <c r="AP1" s="544"/>
      <c r="AQ1" s="544"/>
    </row>
    <row r="2" spans="2:45" s="161" customFormat="1" ht="15.75">
      <c r="B2" s="1321" t="s">
        <v>9</v>
      </c>
      <c r="C2" s="1322"/>
      <c r="D2" s="1323"/>
      <c r="E2" s="1318">
        <v>2006</v>
      </c>
      <c r="F2" s="1319"/>
      <c r="G2" s="1320"/>
      <c r="H2" s="1319">
        <v>2007</v>
      </c>
      <c r="I2" s="1319"/>
      <c r="J2" s="1319"/>
      <c r="K2" s="1318">
        <v>2008</v>
      </c>
      <c r="L2" s="1319"/>
      <c r="M2" s="1320"/>
      <c r="N2" s="1315">
        <v>2009</v>
      </c>
      <c r="O2" s="1316"/>
      <c r="P2" s="1317"/>
      <c r="Q2" s="1315">
        <v>2010</v>
      </c>
      <c r="R2" s="1316"/>
      <c r="S2" s="1317"/>
      <c r="T2" s="1315">
        <v>2011</v>
      </c>
      <c r="U2" s="1316"/>
      <c r="V2" s="1317"/>
      <c r="W2" s="1315">
        <v>2012</v>
      </c>
      <c r="X2" s="1316"/>
      <c r="Y2" s="1317"/>
      <c r="Z2" s="1315">
        <v>2013</v>
      </c>
      <c r="AA2" s="1316"/>
      <c r="AB2" s="1317"/>
      <c r="AC2" s="1315">
        <v>2014</v>
      </c>
      <c r="AD2" s="1316"/>
      <c r="AE2" s="1317"/>
      <c r="AF2" s="1315">
        <v>2015</v>
      </c>
      <c r="AG2" s="1316"/>
      <c r="AH2" s="1317"/>
      <c r="AI2" s="1315">
        <v>2016</v>
      </c>
      <c r="AJ2" s="1316"/>
      <c r="AK2" s="1317"/>
      <c r="AL2" s="1315">
        <v>2017</v>
      </c>
      <c r="AM2" s="1316"/>
      <c r="AN2" s="1317"/>
      <c r="AO2" s="1315">
        <v>2018</v>
      </c>
      <c r="AP2" s="1316"/>
      <c r="AQ2" s="1317"/>
    </row>
    <row r="3" spans="2:45" ht="31.5">
      <c r="B3" s="1324"/>
      <c r="C3" s="1325"/>
      <c r="D3" s="1326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  <c r="AO3" s="56" t="s">
        <v>46</v>
      </c>
      <c r="AP3" s="54" t="s">
        <v>40</v>
      </c>
      <c r="AQ3" s="55" t="s">
        <v>278</v>
      </c>
    </row>
    <row r="4" spans="2:45" ht="30">
      <c r="B4" s="1312" t="s">
        <v>57</v>
      </c>
      <c r="C4" s="1308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  <c r="AO4" s="677" t="s">
        <v>87</v>
      </c>
      <c r="AP4" s="678" t="s">
        <v>87</v>
      </c>
      <c r="AQ4" s="679" t="s">
        <v>87</v>
      </c>
    </row>
    <row r="5" spans="2:45" ht="15">
      <c r="B5" s="1313"/>
      <c r="C5" s="1308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  <c r="AO5" s="671">
        <v>243810</v>
      </c>
      <c r="AP5" s="672">
        <v>11671</v>
      </c>
      <c r="AQ5" s="673">
        <f>AP5/AO5</f>
        <v>4.7869242442885852E-2</v>
      </c>
      <c r="AS5" s="732"/>
    </row>
    <row r="6" spans="2:45" ht="15">
      <c r="B6" s="1313"/>
      <c r="C6" s="1308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  <c r="AO6" s="671">
        <v>335471</v>
      </c>
      <c r="AP6" s="672">
        <v>19135</v>
      </c>
      <c r="AQ6" s="673">
        <f t="shared" ref="AQ6:AQ10" si="4">AP6/AO6</f>
        <v>5.7039207561905503E-2</v>
      </c>
      <c r="AS6" s="732"/>
    </row>
    <row r="7" spans="2:45" ht="30">
      <c r="B7" s="1313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  <c r="AO7" s="671">
        <v>60970</v>
      </c>
      <c r="AP7" s="672">
        <v>2879</v>
      </c>
      <c r="AQ7" s="673">
        <f t="shared" si="4"/>
        <v>4.721994423486961E-2</v>
      </c>
      <c r="AS7" s="732"/>
    </row>
    <row r="8" spans="2:45" ht="15">
      <c r="B8" s="1313"/>
      <c r="C8" s="1327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  <c r="AO8" s="671">
        <v>14597</v>
      </c>
      <c r="AP8" s="672">
        <v>198</v>
      </c>
      <c r="AQ8" s="673">
        <f t="shared" si="4"/>
        <v>1.3564431047475508E-2</v>
      </c>
      <c r="AS8" s="732"/>
    </row>
    <row r="9" spans="2:45" ht="15">
      <c r="B9" s="1314"/>
      <c r="C9" s="1327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  <c r="AO9" s="671">
        <v>17974</v>
      </c>
      <c r="AP9" s="672">
        <v>499</v>
      </c>
      <c r="AQ9" s="673">
        <f t="shared" si="4"/>
        <v>2.7762323355958608E-2</v>
      </c>
      <c r="AS9" s="732"/>
    </row>
    <row r="10" spans="2:45" ht="15.75" thickBot="1">
      <c r="B10" s="1310" t="s">
        <v>90</v>
      </c>
      <c r="C10" s="1311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  <c r="AO10" s="674">
        <v>123690</v>
      </c>
      <c r="AP10" s="675">
        <v>3990</v>
      </c>
      <c r="AQ10" s="1145">
        <f t="shared" si="4"/>
        <v>3.2258064516129031E-2</v>
      </c>
      <c r="AS10" s="732"/>
    </row>
    <row r="11" spans="2:45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1146"/>
    </row>
    <row r="12" spans="2:45" ht="12.75" customHeight="1">
      <c r="B12" s="50" t="s">
        <v>262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5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5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5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5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44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44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44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44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44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44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  <c r="AR22" s="13"/>
    </row>
    <row r="23" spans="2:44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44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44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44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44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44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44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44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44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44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9"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4" activePane="bottomLeft" state="frozen"/>
      <selection pane="bottomLeft" activeCell="J38" sqref="J38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332" t="s">
        <v>9</v>
      </c>
      <c r="C4" s="1337">
        <v>2007</v>
      </c>
      <c r="D4" s="1330"/>
      <c r="E4" s="1331"/>
      <c r="F4" s="1330">
        <v>2008</v>
      </c>
      <c r="G4" s="1330"/>
      <c r="H4" s="1330"/>
      <c r="I4" s="1337">
        <v>2009</v>
      </c>
      <c r="J4" s="1330"/>
      <c r="K4" s="1331"/>
      <c r="L4" s="1330">
        <v>2010</v>
      </c>
      <c r="M4" s="1330"/>
      <c r="N4" s="1331"/>
      <c r="O4" s="1330">
        <v>2011</v>
      </c>
      <c r="P4" s="1330"/>
      <c r="Q4" s="1331"/>
      <c r="R4" s="1330">
        <v>2012</v>
      </c>
      <c r="S4" s="1330"/>
      <c r="T4" s="1331"/>
      <c r="U4" s="1330">
        <v>2013</v>
      </c>
      <c r="V4" s="1330"/>
      <c r="W4" s="1331"/>
      <c r="X4" s="1350">
        <v>2014</v>
      </c>
      <c r="Y4" s="1351"/>
      <c r="Z4" s="1352"/>
      <c r="AA4" s="1348"/>
      <c r="AB4" s="1348"/>
      <c r="AC4" s="1348"/>
    </row>
    <row r="5" spans="1:29" ht="46.5" customHeight="1">
      <c r="B5" s="1333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334"/>
      <c r="D6" s="1335"/>
      <c r="E6" s="1336"/>
      <c r="F6" s="1334"/>
      <c r="G6" s="1335"/>
      <c r="H6" s="1336"/>
      <c r="I6" s="1334"/>
      <c r="J6" s="1335"/>
      <c r="K6" s="1336"/>
      <c r="L6" s="1334"/>
      <c r="M6" s="1335"/>
      <c r="N6" s="1336"/>
      <c r="O6" s="1334"/>
      <c r="P6" s="1335"/>
      <c r="Q6" s="1336"/>
      <c r="R6" s="1334"/>
      <c r="S6" s="1335"/>
      <c r="T6" s="1336"/>
      <c r="U6" s="1334"/>
      <c r="V6" s="1335"/>
      <c r="W6" s="1336"/>
      <c r="X6" s="1353"/>
      <c r="Y6" s="1354"/>
      <c r="Z6" s="1355"/>
      <c r="AA6" s="1349"/>
      <c r="AB6" s="1349"/>
      <c r="AC6" s="1349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333" t="s">
        <v>9</v>
      </c>
      <c r="C25" s="1345" t="s">
        <v>221</v>
      </c>
      <c r="D25" s="1346"/>
      <c r="E25" s="1347"/>
      <c r="F25" s="1342">
        <v>2016</v>
      </c>
      <c r="G25" s="1343"/>
      <c r="H25" s="1344"/>
      <c r="I25" s="1342">
        <v>2017</v>
      </c>
      <c r="J25" s="1343"/>
      <c r="K25" s="1344"/>
      <c r="L25" s="1342">
        <v>2018</v>
      </c>
      <c r="M25" s="1343"/>
      <c r="N25" s="1344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338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270" t="s">
        <v>73</v>
      </c>
      <c r="M26" s="1097" t="s">
        <v>66</v>
      </c>
      <c r="N26" s="271" t="s">
        <v>278</v>
      </c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339"/>
      <c r="D27" s="1340"/>
      <c r="E27" s="1341"/>
      <c r="F27" s="1339"/>
      <c r="G27" s="1340"/>
      <c r="H27" s="1341"/>
      <c r="I27" s="1339"/>
      <c r="J27" s="1340"/>
      <c r="K27" s="1341"/>
      <c r="L27" s="1339"/>
      <c r="M27" s="1340"/>
      <c r="N27" s="1341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 thickBo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1100">
        <v>50183</v>
      </c>
      <c r="J28" s="1101">
        <v>1610</v>
      </c>
      <c r="K28" s="1102">
        <v>3.8787737317149081E-2</v>
      </c>
      <c r="L28" s="1103">
        <v>38125</v>
      </c>
      <c r="M28" s="1104">
        <v>1235</v>
      </c>
      <c r="N28" s="1149">
        <f>M28/L28</f>
        <v>3.2393442622950817E-2</v>
      </c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 thickBo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1105">
        <v>34324</v>
      </c>
      <c r="J29" s="1100">
        <v>896</v>
      </c>
      <c r="K29" s="1106">
        <v>3.0341802229939683E-2</v>
      </c>
      <c r="L29" s="1105">
        <v>27721</v>
      </c>
      <c r="M29" s="1100">
        <v>731</v>
      </c>
      <c r="N29" s="1149">
        <f>M29/L29</f>
        <v>2.6369900075754842E-2</v>
      </c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1105">
        <v>140121</v>
      </c>
      <c r="J30" s="944">
        <v>139190</v>
      </c>
      <c r="K30" s="1106">
        <v>4.1490169263665402E-2</v>
      </c>
      <c r="L30" s="1100">
        <v>127439</v>
      </c>
      <c r="M30" s="1100">
        <v>126642</v>
      </c>
      <c r="N30" s="1149">
        <f>M30/L30</f>
        <v>0.99374602751120145</v>
      </c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1107">
        <v>118841</v>
      </c>
      <c r="J31" s="1108">
        <v>118649</v>
      </c>
      <c r="K31" s="1109">
        <v>3.9266726506939173E-2</v>
      </c>
      <c r="L31" s="1111">
        <v>109187</v>
      </c>
      <c r="M31" s="1111">
        <v>109019</v>
      </c>
      <c r="N31" s="1110"/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1112"/>
      <c r="M32" s="1112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329" t="s">
        <v>235</v>
      </c>
      <c r="C34" s="1329"/>
      <c r="D34" s="1329"/>
      <c r="E34" s="1329"/>
      <c r="F34" s="1329"/>
      <c r="G34" s="1329"/>
      <c r="H34" s="1329"/>
      <c r="I34" s="1329"/>
      <c r="J34" s="1329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H22" zoomScale="75" zoomScaleNormal="75" workbookViewId="0">
      <selection activeCell="Q31" sqref="Q31:S3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371" t="s">
        <v>135</v>
      </c>
      <c r="C3" s="1372"/>
      <c r="D3" s="1372"/>
      <c r="E3" s="1401">
        <v>2006</v>
      </c>
      <c r="F3" s="1402"/>
      <c r="G3" s="1402"/>
      <c r="H3" s="1402">
        <v>2007</v>
      </c>
      <c r="I3" s="1402"/>
      <c r="J3" s="1402"/>
      <c r="K3" s="1402">
        <v>2008</v>
      </c>
      <c r="L3" s="1402"/>
      <c r="M3" s="1402"/>
    </row>
    <row r="4" spans="2:13" ht="15.75">
      <c r="B4" s="1374"/>
      <c r="C4" s="1375"/>
      <c r="D4" s="1375"/>
      <c r="E4" s="1399" t="s">
        <v>61</v>
      </c>
      <c r="F4" s="1400"/>
      <c r="G4" s="1400"/>
      <c r="H4" s="1400"/>
      <c r="I4" s="1400"/>
      <c r="J4" s="1400"/>
      <c r="K4" s="1400"/>
      <c r="L4" s="1400"/>
      <c r="M4" s="1400"/>
    </row>
    <row r="5" spans="2:13" ht="78" customHeight="1">
      <c r="B5" s="1377"/>
      <c r="C5" s="1378"/>
      <c r="D5" s="1378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83" t="s">
        <v>79</v>
      </c>
      <c r="C6" s="1384"/>
      <c r="D6" s="1384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83" t="s">
        <v>106</v>
      </c>
      <c r="C7" s="1384"/>
      <c r="D7" s="1384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85" t="s">
        <v>80</v>
      </c>
      <c r="C8" s="1386"/>
      <c r="D8" s="1386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87" t="s">
        <v>66</v>
      </c>
      <c r="C9" s="1390" t="s">
        <v>39</v>
      </c>
      <c r="D9" s="1391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88"/>
      <c r="C10" s="1392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89"/>
      <c r="C11" s="1393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87" t="s">
        <v>93</v>
      </c>
      <c r="C12" s="1394" t="s">
        <v>39</v>
      </c>
      <c r="D12" s="1395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88"/>
      <c r="C13" s="1392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89"/>
      <c r="C14" s="1393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96" t="s">
        <v>64</v>
      </c>
      <c r="C15" s="1397"/>
      <c r="D15" s="1398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9" ht="15.75" thickBot="1">
      <c r="Q17" s="544"/>
      <c r="R17" s="544"/>
    </row>
    <row r="18" spans="2:19" ht="15.75">
      <c r="B18" s="1371" t="s">
        <v>9</v>
      </c>
      <c r="C18" s="1372"/>
      <c r="D18" s="1373"/>
      <c r="E18" s="1359">
        <v>2010</v>
      </c>
      <c r="F18" s="1360"/>
      <c r="G18" s="1361"/>
      <c r="H18" s="1359">
        <v>2011</v>
      </c>
      <c r="I18" s="1360"/>
      <c r="J18" s="1361"/>
      <c r="K18" s="1359">
        <v>2012</v>
      </c>
      <c r="L18" s="1360"/>
      <c r="M18" s="1361"/>
      <c r="Q18" s="544"/>
      <c r="R18" s="544"/>
    </row>
    <row r="19" spans="2:19" ht="15.75">
      <c r="B19" s="1374"/>
      <c r="C19" s="1375"/>
      <c r="D19" s="1376"/>
      <c r="E19" s="1356" t="s">
        <v>61</v>
      </c>
      <c r="F19" s="1357"/>
      <c r="G19" s="1358"/>
      <c r="H19" s="1356" t="s">
        <v>61</v>
      </c>
      <c r="I19" s="1357"/>
      <c r="J19" s="1358"/>
      <c r="K19" s="1356" t="s">
        <v>61</v>
      </c>
      <c r="L19" s="1357"/>
      <c r="M19" s="1358"/>
      <c r="Q19" s="544"/>
      <c r="R19" s="544"/>
    </row>
    <row r="20" spans="2:19" ht="63.75" thickBot="1">
      <c r="B20" s="1377"/>
      <c r="C20" s="1378"/>
      <c r="D20" s="1379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9" s="58" customFormat="1" ht="30" customHeight="1">
      <c r="B21" s="1365" t="s">
        <v>79</v>
      </c>
      <c r="C21" s="1366"/>
      <c r="D21" s="1367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9" s="58" customFormat="1" ht="30" customHeight="1">
      <c r="B22" s="1365" t="s">
        <v>106</v>
      </c>
      <c r="C22" s="1366"/>
      <c r="D22" s="1367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9" s="58" customFormat="1" ht="30" customHeight="1">
      <c r="B23" s="1380" t="s">
        <v>80</v>
      </c>
      <c r="C23" s="1381"/>
      <c r="D23" s="1382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9" s="58" customFormat="1" ht="30" customHeight="1">
      <c r="B24" s="1368" t="s">
        <v>66</v>
      </c>
      <c r="C24" s="1369"/>
      <c r="D24" s="1370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9" s="58" customFormat="1" ht="30" customHeight="1">
      <c r="B25" s="1368" t="s">
        <v>93</v>
      </c>
      <c r="C25" s="1369"/>
      <c r="D25" s="1370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9" s="58" customFormat="1" ht="30" customHeight="1">
      <c r="B26" s="1368" t="s">
        <v>107</v>
      </c>
      <c r="C26" s="1369"/>
      <c r="D26" s="1370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9" s="58" customFormat="1" ht="30" customHeight="1" thickBot="1">
      <c r="B27" s="1362" t="s">
        <v>64</v>
      </c>
      <c r="C27" s="1363"/>
      <c r="D27" s="1364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9">
      <c r="Q28" s="544"/>
      <c r="R28" s="544"/>
    </row>
    <row r="29" spans="2:19" ht="15.75" thickBot="1">
      <c r="Q29" s="544"/>
      <c r="R29" s="544"/>
    </row>
    <row r="30" spans="2:19" ht="15.75">
      <c r="B30" s="1371" t="s">
        <v>9</v>
      </c>
      <c r="C30" s="1372"/>
      <c r="D30" s="1373"/>
      <c r="E30" s="1359">
        <v>2014</v>
      </c>
      <c r="F30" s="1360"/>
      <c r="G30" s="1361"/>
      <c r="H30" s="1359">
        <v>2015</v>
      </c>
      <c r="I30" s="1360"/>
      <c r="J30" s="1361"/>
      <c r="K30" s="1359">
        <v>2016</v>
      </c>
      <c r="L30" s="1360"/>
      <c r="M30" s="1361"/>
      <c r="N30" s="1359">
        <v>2017</v>
      </c>
      <c r="O30" s="1360"/>
      <c r="P30" s="1361"/>
      <c r="Q30" s="1359">
        <v>2018</v>
      </c>
      <c r="R30" s="1360"/>
      <c r="S30" s="1361"/>
    </row>
    <row r="31" spans="2:19" ht="15.75">
      <c r="B31" s="1374"/>
      <c r="C31" s="1375"/>
      <c r="D31" s="1376"/>
      <c r="E31" s="1356" t="s">
        <v>61</v>
      </c>
      <c r="F31" s="1357"/>
      <c r="G31" s="1358"/>
      <c r="H31" s="1356" t="s">
        <v>61</v>
      </c>
      <c r="I31" s="1357"/>
      <c r="J31" s="1358"/>
      <c r="K31" s="1356" t="s">
        <v>61</v>
      </c>
      <c r="L31" s="1357"/>
      <c r="M31" s="1358"/>
      <c r="N31" s="1356" t="s">
        <v>61</v>
      </c>
      <c r="O31" s="1357"/>
      <c r="P31" s="1358"/>
      <c r="Q31" s="1356" t="s">
        <v>61</v>
      </c>
      <c r="R31" s="1357"/>
      <c r="S31" s="1358"/>
    </row>
    <row r="32" spans="2:19" ht="63.75" customHeight="1" thickBot="1">
      <c r="B32" s="1377"/>
      <c r="C32" s="1378"/>
      <c r="D32" s="1379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  <c r="Q32" s="248" t="s">
        <v>58</v>
      </c>
      <c r="R32" s="249" t="s">
        <v>59</v>
      </c>
      <c r="S32" s="250" t="s">
        <v>60</v>
      </c>
    </row>
    <row r="33" spans="2:19" ht="25.5" customHeight="1">
      <c r="B33" s="1365" t="s">
        <v>79</v>
      </c>
      <c r="C33" s="1366"/>
      <c r="D33" s="1367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  <c r="Q33" s="251">
        <v>38853</v>
      </c>
      <c r="R33" s="252">
        <v>38480</v>
      </c>
      <c r="S33" s="253">
        <v>27781</v>
      </c>
    </row>
    <row r="34" spans="2:19" ht="36.75" customHeight="1">
      <c r="B34" s="1365" t="s">
        <v>106</v>
      </c>
      <c r="C34" s="1366"/>
      <c r="D34" s="1367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  <c r="Q34" s="658">
        <v>1508</v>
      </c>
      <c r="R34" s="357">
        <v>1473</v>
      </c>
      <c r="S34" s="358">
        <v>772</v>
      </c>
    </row>
    <row r="35" spans="2:19" ht="21.75" customHeight="1">
      <c r="B35" s="1380" t="s">
        <v>80</v>
      </c>
      <c r="C35" s="1381"/>
      <c r="D35" s="1382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  <c r="Q35" s="766">
        <f>Q34/Q33</f>
        <v>3.8812961676061047E-2</v>
      </c>
      <c r="R35" s="1148">
        <f>R34/R33</f>
        <v>3.8279625779625778E-2</v>
      </c>
      <c r="S35" s="768">
        <f>S34/S33</f>
        <v>2.7788776501925776E-2</v>
      </c>
    </row>
    <row r="36" spans="2:19" ht="26.25" customHeight="1">
      <c r="B36" s="1368" t="s">
        <v>66</v>
      </c>
      <c r="C36" s="1369"/>
      <c r="D36" s="1370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  <c r="Q36" s="659">
        <v>1267</v>
      </c>
      <c r="R36" s="258">
        <v>1235</v>
      </c>
      <c r="S36" s="259">
        <v>731</v>
      </c>
    </row>
    <row r="37" spans="2:19" ht="50.25" customHeight="1">
      <c r="B37" s="1368" t="s">
        <v>93</v>
      </c>
      <c r="C37" s="1369"/>
      <c r="D37" s="1370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6">
        <v>306</v>
      </c>
      <c r="O37" s="258">
        <v>277</v>
      </c>
      <c r="P37" s="259">
        <v>44</v>
      </c>
      <c r="Q37" s="996">
        <v>241</v>
      </c>
      <c r="R37" s="258">
        <v>238</v>
      </c>
      <c r="S37" s="259">
        <v>41</v>
      </c>
    </row>
    <row r="38" spans="2:19" ht="41.25" customHeight="1">
      <c r="B38" s="1403" t="s">
        <v>107</v>
      </c>
      <c r="C38" s="1404"/>
      <c r="D38" s="1405"/>
      <c r="E38" s="999">
        <v>60</v>
      </c>
      <c r="F38" s="998">
        <v>45</v>
      </c>
      <c r="G38" s="1000">
        <v>3</v>
      </c>
      <c r="H38" s="999">
        <v>63</v>
      </c>
      <c r="I38" s="998">
        <v>61</v>
      </c>
      <c r="J38" s="1000">
        <v>3</v>
      </c>
      <c r="K38" s="999">
        <v>64</v>
      </c>
      <c r="L38" s="998">
        <v>62</v>
      </c>
      <c r="M38" s="1000">
        <v>6</v>
      </c>
      <c r="N38" s="997">
        <v>43</v>
      </c>
      <c r="O38" s="998">
        <v>40</v>
      </c>
      <c r="P38" s="1000">
        <v>2</v>
      </c>
      <c r="Q38" s="997">
        <v>30</v>
      </c>
      <c r="R38" s="998">
        <v>31</v>
      </c>
      <c r="S38" s="1000">
        <v>2</v>
      </c>
    </row>
    <row r="39" spans="2:19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147"/>
      <c r="O39" s="161"/>
      <c r="P39" s="161"/>
    </row>
    <row r="40" spans="2:19" ht="15.75">
      <c r="B40" s="50"/>
      <c r="C40" s="50"/>
      <c r="D40" s="21"/>
      <c r="E40" s="7"/>
      <c r="F40" s="7"/>
      <c r="G40" s="7"/>
      <c r="H40" s="9"/>
      <c r="O40" s="1001"/>
    </row>
    <row r="42" spans="2:19">
      <c r="C42" s="636"/>
      <c r="L42" s="1001"/>
    </row>
    <row r="49" spans="2:2" ht="26.25" customHeight="1"/>
    <row r="51" spans="2:2">
      <c r="B51" s="161" t="s">
        <v>95</v>
      </c>
    </row>
  </sheetData>
  <mergeCells count="46">
    <mergeCell ref="Q30:S30"/>
    <mergeCell ref="Q31:S31"/>
    <mergeCell ref="N30:P30"/>
    <mergeCell ref="N31:P3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Q51" sqref="Q51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3" width="11" style="576" customWidth="1"/>
    <col min="14" max="14" width="13.5" style="576" customWidth="1"/>
    <col min="15" max="15" width="14.125" style="576" customWidth="1"/>
    <col min="16" max="16" width="11.375" style="576" customWidth="1"/>
    <col min="17" max="18" width="9" style="576"/>
    <col min="19" max="19" width="12.375" style="576" customWidth="1"/>
    <col min="20" max="20" width="15.75" style="576" customWidth="1"/>
    <col min="21" max="21" width="17.75" style="576" customWidth="1"/>
    <col min="22" max="22" width="13.125" style="576" customWidth="1"/>
    <col min="23" max="16384" width="9" style="576"/>
  </cols>
  <sheetData>
    <row r="1" spans="2:12" ht="13.5" customHeight="1"/>
    <row r="2" spans="2:12" ht="60.75" customHeight="1">
      <c r="B2" s="1410" t="s">
        <v>196</v>
      </c>
      <c r="C2" s="1410"/>
      <c r="D2" s="1410"/>
      <c r="E2" s="1410"/>
      <c r="F2" s="1410"/>
      <c r="G2" s="1410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406" t="s">
        <v>182</v>
      </c>
      <c r="E4" s="1407"/>
      <c r="F4" s="1407"/>
      <c r="G4" s="1407" t="s">
        <v>183</v>
      </c>
      <c r="H4" s="1407"/>
      <c r="I4" s="1418"/>
      <c r="J4" s="1411" t="s">
        <v>184</v>
      </c>
      <c r="K4" s="1412"/>
      <c r="L4" s="1413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416" t="s">
        <v>187</v>
      </c>
      <c r="C6" s="1417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414"/>
      <c r="C9" s="1415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416" t="s">
        <v>190</v>
      </c>
      <c r="C10" s="1417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414" t="s">
        <v>191</v>
      </c>
      <c r="C13" s="1415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408" t="s">
        <v>192</v>
      </c>
      <c r="C14" s="1409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406" t="s">
        <v>200</v>
      </c>
      <c r="E18" s="1407"/>
      <c r="F18" s="1407"/>
      <c r="G18" s="1406" t="s">
        <v>215</v>
      </c>
      <c r="H18" s="1407"/>
      <c r="I18" s="1407"/>
      <c r="J18" s="1411" t="s">
        <v>217</v>
      </c>
      <c r="K18" s="1412"/>
      <c r="L18" s="1413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416" t="s">
        <v>187</v>
      </c>
      <c r="C20" s="1417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414"/>
      <c r="C23" s="1415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416" t="s">
        <v>190</v>
      </c>
      <c r="C24" s="1417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414" t="s">
        <v>191</v>
      </c>
      <c r="C27" s="1415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408" t="s">
        <v>192</v>
      </c>
      <c r="C28" s="1409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21" ht="19.5" thickBot="1">
      <c r="B33" s="551"/>
      <c r="C33" s="551"/>
      <c r="D33" s="1406" t="s">
        <v>222</v>
      </c>
      <c r="E33" s="1407"/>
      <c r="F33" s="1418"/>
      <c r="G33" s="1406" t="s">
        <v>233</v>
      </c>
      <c r="H33" s="1407"/>
      <c r="I33" s="1407"/>
      <c r="J33" s="1411" t="s">
        <v>234</v>
      </c>
      <c r="K33" s="1412"/>
      <c r="L33" s="1413"/>
    </row>
    <row r="34" spans="2:21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21">
      <c r="B35" s="1416" t="s">
        <v>187</v>
      </c>
      <c r="C35" s="1417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21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21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21">
      <c r="B38" s="1414"/>
      <c r="C38" s="1415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21">
      <c r="B39" s="1416" t="s">
        <v>190</v>
      </c>
      <c r="C39" s="1417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21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21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21">
      <c r="B42" s="1414" t="s">
        <v>191</v>
      </c>
      <c r="C42" s="1415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21">
      <c r="B43" s="1408" t="s">
        <v>192</v>
      </c>
      <c r="C43" s="1409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21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21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21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21" ht="19.5" customHeight="1" thickBot="1">
      <c r="B47" s="551"/>
      <c r="C47" s="551"/>
      <c r="D47" s="1406" t="s">
        <v>239</v>
      </c>
      <c r="E47" s="1407"/>
      <c r="F47" s="1418"/>
      <c r="G47" s="1406" t="s">
        <v>245</v>
      </c>
      <c r="H47" s="1407"/>
      <c r="I47" s="1407"/>
      <c r="J47" s="1411" t="s">
        <v>246</v>
      </c>
      <c r="K47" s="1412"/>
      <c r="L47" s="1413"/>
      <c r="M47" s="1406" t="s">
        <v>279</v>
      </c>
      <c r="N47" s="1407"/>
      <c r="O47" s="1418"/>
      <c r="P47" s="1406" t="s">
        <v>280</v>
      </c>
      <c r="Q47" s="1407"/>
      <c r="R47" s="1407"/>
      <c r="S47" s="1411" t="s">
        <v>281</v>
      </c>
      <c r="T47" s="1412"/>
      <c r="U47" s="1413"/>
    </row>
    <row r="48" spans="2:21" ht="112.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  <c r="M48" s="747" t="s">
        <v>185</v>
      </c>
      <c r="N48" s="574" t="s">
        <v>194</v>
      </c>
      <c r="O48" s="575" t="s">
        <v>186</v>
      </c>
      <c r="P48" s="573" t="s">
        <v>185</v>
      </c>
      <c r="Q48" s="574" t="s">
        <v>194</v>
      </c>
      <c r="R48" s="575" t="s">
        <v>186</v>
      </c>
      <c r="S48" s="751" t="s">
        <v>185</v>
      </c>
      <c r="T48" s="581" t="s">
        <v>194</v>
      </c>
      <c r="U48" s="582" t="s">
        <v>186</v>
      </c>
    </row>
    <row r="49" spans="2:21">
      <c r="B49" s="1416" t="s">
        <v>187</v>
      </c>
      <c r="C49" s="1417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  <c r="M49" s="748">
        <v>61177</v>
      </c>
      <c r="N49" s="555">
        <v>37557</v>
      </c>
      <c r="O49" s="1150">
        <f>N49/M49</f>
        <v>0.61390718734164795</v>
      </c>
      <c r="P49" s="554">
        <v>61118</v>
      </c>
      <c r="Q49" s="555">
        <v>36275</v>
      </c>
      <c r="R49" s="1152">
        <f>Q49/P49</f>
        <v>0.59352400274878103</v>
      </c>
      <c r="S49" s="748">
        <f>AVERAGE(M49,P49)</f>
        <v>61147.5</v>
      </c>
      <c r="T49" s="555">
        <f>AVERAGE(N49,Q49)</f>
        <v>36916</v>
      </c>
      <c r="U49" s="579">
        <f>T49/S49</f>
        <v>0.6037205118770187</v>
      </c>
    </row>
    <row r="50" spans="2:21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  <c r="M50" s="748">
        <v>22631</v>
      </c>
      <c r="N50" s="555">
        <v>11731</v>
      </c>
      <c r="O50" s="1150">
        <f t="shared" ref="O50:O59" si="2">N50/M50</f>
        <v>0.51835977199416727</v>
      </c>
      <c r="P50" s="554">
        <v>22716</v>
      </c>
      <c r="Q50" s="555">
        <v>11394</v>
      </c>
      <c r="R50" s="1152">
        <f t="shared" ref="R50:R59" si="3">Q50/P50</f>
        <v>0.50158478605388268</v>
      </c>
      <c r="S50" s="748">
        <f t="shared" ref="S50:S51" si="4">AVERAGE(M50,P50)</f>
        <v>22673.5</v>
      </c>
      <c r="T50" s="555">
        <f t="shared" ref="T50:T59" si="5">AVERAGE(N50,Q50)</f>
        <v>11562.5</v>
      </c>
      <c r="U50" s="579">
        <f t="shared" ref="U50:U58" si="6">T50/S50</f>
        <v>0.50995655721436917</v>
      </c>
    </row>
    <row r="51" spans="2:21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  <c r="M51" s="748">
        <v>16962</v>
      </c>
      <c r="N51" s="555">
        <v>10674</v>
      </c>
      <c r="O51" s="1150">
        <f t="shared" si="2"/>
        <v>0.62928899893880441</v>
      </c>
      <c r="P51" s="554">
        <v>16470</v>
      </c>
      <c r="Q51" s="555">
        <v>10119</v>
      </c>
      <c r="R51" s="1152">
        <f t="shared" si="3"/>
        <v>0.61438979963570128</v>
      </c>
      <c r="S51" s="748">
        <f t="shared" si="4"/>
        <v>16716</v>
      </c>
      <c r="T51" s="555">
        <f t="shared" si="5"/>
        <v>10396.5</v>
      </c>
      <c r="U51" s="579">
        <f t="shared" si="6"/>
        <v>0.62194903086862885</v>
      </c>
    </row>
    <row r="52" spans="2:21">
      <c r="B52" s="1414"/>
      <c r="C52" s="1415"/>
      <c r="D52" s="570"/>
      <c r="E52" s="571"/>
      <c r="F52" s="572"/>
      <c r="G52" s="570"/>
      <c r="H52" s="571"/>
      <c r="I52" s="556"/>
      <c r="J52" s="748"/>
      <c r="K52" s="555"/>
      <c r="L52" s="579"/>
      <c r="M52" s="570"/>
      <c r="N52" s="555"/>
      <c r="O52" s="1150"/>
      <c r="P52" s="570"/>
      <c r="Q52" s="571"/>
      <c r="R52" s="1152"/>
      <c r="S52" s="748"/>
      <c r="T52" s="555"/>
      <c r="U52" s="579"/>
    </row>
    <row r="53" spans="2:21">
      <c r="B53" s="1416" t="s">
        <v>190</v>
      </c>
      <c r="C53" s="1417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  <c r="M53" s="748">
        <v>11128</v>
      </c>
      <c r="N53" s="555">
        <v>6458</v>
      </c>
      <c r="O53" s="1150">
        <f t="shared" si="2"/>
        <v>0.58033788641265271</v>
      </c>
      <c r="P53" s="554">
        <v>10328</v>
      </c>
      <c r="Q53" s="555">
        <v>6090</v>
      </c>
      <c r="R53" s="1152">
        <f t="shared" si="3"/>
        <v>0.58965917893106123</v>
      </c>
      <c r="S53" s="748">
        <f>AVERAGE(M53,P53)</f>
        <v>10728</v>
      </c>
      <c r="T53" s="555">
        <f t="shared" si="5"/>
        <v>6274</v>
      </c>
      <c r="U53" s="579">
        <f t="shared" si="6"/>
        <v>0.58482475764354958</v>
      </c>
    </row>
    <row r="54" spans="2:21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  <c r="M54" s="748">
        <v>9418</v>
      </c>
      <c r="N54" s="555">
        <v>5500</v>
      </c>
      <c r="O54" s="1150">
        <f t="shared" si="2"/>
        <v>0.5839881078785305</v>
      </c>
      <c r="P54" s="554">
        <v>8827</v>
      </c>
      <c r="Q54" s="555">
        <v>5222</v>
      </c>
      <c r="R54" s="1152">
        <f t="shared" si="3"/>
        <v>0.59159397303727201</v>
      </c>
      <c r="S54" s="748">
        <f t="shared" ref="S54:S55" si="7">AVERAGE(M54,P54)</f>
        <v>9122.5</v>
      </c>
      <c r="T54" s="555">
        <f t="shared" si="5"/>
        <v>5361</v>
      </c>
      <c r="U54" s="579">
        <f t="shared" si="6"/>
        <v>0.58766785420663192</v>
      </c>
    </row>
    <row r="55" spans="2:21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  <c r="M55" s="748">
        <v>4673</v>
      </c>
      <c r="N55" s="555">
        <v>2800</v>
      </c>
      <c r="O55" s="1151">
        <f t="shared" si="2"/>
        <v>0.59918681789000638</v>
      </c>
      <c r="P55" s="554">
        <v>4293</v>
      </c>
      <c r="Q55" s="555">
        <v>2601</v>
      </c>
      <c r="R55" s="1152">
        <f t="shared" si="3"/>
        <v>0.6058700209643606</v>
      </c>
      <c r="S55" s="748">
        <f t="shared" si="7"/>
        <v>4483</v>
      </c>
      <c r="T55" s="555">
        <f t="shared" si="5"/>
        <v>2700.5</v>
      </c>
      <c r="U55" s="579">
        <f t="shared" si="6"/>
        <v>0.60238679455721611</v>
      </c>
    </row>
    <row r="56" spans="2:21">
      <c r="B56" s="1414" t="s">
        <v>191</v>
      </c>
      <c r="C56" s="1415"/>
      <c r="D56" s="570"/>
      <c r="E56" s="571"/>
      <c r="F56" s="572"/>
      <c r="G56" s="570"/>
      <c r="H56" s="571"/>
      <c r="I56" s="556"/>
      <c r="J56" s="748"/>
      <c r="K56" s="555"/>
      <c r="L56" s="579"/>
      <c r="M56" s="570"/>
      <c r="N56" s="571"/>
      <c r="O56" s="1151"/>
      <c r="P56" s="570"/>
      <c r="Q56" s="571"/>
      <c r="R56" s="556"/>
      <c r="S56" s="748"/>
      <c r="T56" s="555"/>
      <c r="U56" s="579"/>
    </row>
    <row r="57" spans="2:21">
      <c r="B57" s="1408" t="s">
        <v>192</v>
      </c>
      <c r="C57" s="1409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  <c r="M57" s="749">
        <v>72305</v>
      </c>
      <c r="N57" s="560">
        <f>SUM(N49,N53)</f>
        <v>44015</v>
      </c>
      <c r="O57" s="1151">
        <f t="shared" si="2"/>
        <v>0.60874075098540903</v>
      </c>
      <c r="P57" s="559">
        <f>P49+P53</f>
        <v>71446</v>
      </c>
      <c r="Q57" s="559">
        <f>SUM(Q49,Q53)</f>
        <v>42365</v>
      </c>
      <c r="R57" s="556">
        <f t="shared" si="3"/>
        <v>0.59296531646278305</v>
      </c>
      <c r="S57" s="752">
        <f>AVERAGE(M57,P57)</f>
        <v>71875.5</v>
      </c>
      <c r="T57" s="555">
        <f t="shared" si="5"/>
        <v>43190</v>
      </c>
      <c r="U57" s="579">
        <f t="shared" si="6"/>
        <v>0.60090016765100762</v>
      </c>
    </row>
    <row r="58" spans="2:21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  <c r="M58" s="749">
        <v>32049</v>
      </c>
      <c r="N58" s="560">
        <f t="shared" ref="N58:N59" si="8">SUM(N50,N54)</f>
        <v>17231</v>
      </c>
      <c r="O58" s="1151">
        <f t="shared" si="2"/>
        <v>0.53764548035820148</v>
      </c>
      <c r="P58" s="559">
        <f>P50+P54</f>
        <v>31543</v>
      </c>
      <c r="Q58" s="559">
        <f t="shared" ref="Q58:Q59" si="9">SUM(Q50,Q54)</f>
        <v>16616</v>
      </c>
      <c r="R58" s="556">
        <f t="shared" si="3"/>
        <v>0.52677297657166411</v>
      </c>
      <c r="S58" s="752">
        <f t="shared" ref="S58:S59" si="10">AVERAGE(M58,P58)</f>
        <v>31796</v>
      </c>
      <c r="T58" s="555">
        <f t="shared" si="5"/>
        <v>16923.5</v>
      </c>
      <c r="U58" s="579">
        <f t="shared" si="6"/>
        <v>0.53225248458925656</v>
      </c>
    </row>
    <row r="59" spans="2:21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  <c r="M59" s="750">
        <v>21635</v>
      </c>
      <c r="N59" s="560">
        <f t="shared" si="8"/>
        <v>13474</v>
      </c>
      <c r="O59" s="1151">
        <f t="shared" si="2"/>
        <v>0.62278715045065869</v>
      </c>
      <c r="P59" s="750">
        <f>P51+P55</f>
        <v>20763</v>
      </c>
      <c r="Q59" s="559">
        <f t="shared" si="9"/>
        <v>12720</v>
      </c>
      <c r="R59" s="556">
        <f t="shared" si="3"/>
        <v>0.61262823291431878</v>
      </c>
      <c r="S59" s="752">
        <f t="shared" si="10"/>
        <v>21199</v>
      </c>
      <c r="T59" s="555">
        <f t="shared" si="5"/>
        <v>13097</v>
      </c>
      <c r="U59" s="579">
        <f>T59/S59</f>
        <v>0.61781216095098823</v>
      </c>
    </row>
    <row r="60" spans="2:21">
      <c r="B60" s="811"/>
      <c r="C60" s="811"/>
      <c r="D60" s="808"/>
      <c r="E60" s="808"/>
      <c r="F60" s="809"/>
      <c r="G60" s="686"/>
      <c r="J60" s="810"/>
      <c r="K60" s="810"/>
      <c r="L60" s="809"/>
    </row>
    <row r="61" spans="2:21">
      <c r="B61" s="551"/>
      <c r="C61" s="551"/>
      <c r="D61" s="551"/>
    </row>
    <row r="63" spans="2:21">
      <c r="C63" s="578" t="s">
        <v>193</v>
      </c>
    </row>
  </sheetData>
  <mergeCells count="36">
    <mergeCell ref="M47:O47"/>
    <mergeCell ref="P47:R47"/>
    <mergeCell ref="S47:U47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9"/>
  <sheetViews>
    <sheetView defaultGridColor="0" colorId="8" zoomScale="90" zoomScaleNormal="90" workbookViewId="0">
      <pane ySplit="4" topLeftCell="A150" activePane="bottomLeft" state="frozen"/>
      <selection pane="bottomLeft" activeCell="O165" sqref="O165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182" t="s">
        <v>255</v>
      </c>
      <c r="C1" s="1182"/>
      <c r="D1" s="1182"/>
      <c r="E1" s="1182"/>
      <c r="F1" s="1182"/>
      <c r="G1" s="1182"/>
      <c r="M1" s="159"/>
    </row>
    <row r="2" spans="1:18">
      <c r="A2" s="13"/>
      <c r="B2" s="1183"/>
      <c r="C2" s="1183"/>
      <c r="D2" s="1183"/>
      <c r="E2" s="1183"/>
      <c r="F2" s="1183"/>
      <c r="G2" s="1183"/>
      <c r="H2" s="969"/>
      <c r="I2" s="969"/>
      <c r="J2" s="969"/>
      <c r="K2" s="969"/>
      <c r="L2" s="969"/>
      <c r="M2" s="974"/>
      <c r="N2" s="969"/>
      <c r="O2" s="969"/>
      <c r="P2" s="969"/>
      <c r="Q2" s="969"/>
    </row>
    <row r="3" spans="1:18" s="162" customFormat="1" ht="33.75" customHeight="1">
      <c r="A3" s="975"/>
      <c r="B3" s="61"/>
      <c r="C3" s="1187" t="s">
        <v>0</v>
      </c>
      <c r="D3" s="1185"/>
      <c r="E3" s="1186"/>
      <c r="F3" s="1184" t="s">
        <v>1</v>
      </c>
      <c r="G3" s="1186"/>
      <c r="H3" s="1184" t="s">
        <v>2</v>
      </c>
      <c r="I3" s="1185"/>
      <c r="J3" s="1186"/>
      <c r="K3" s="1184" t="s">
        <v>1</v>
      </c>
      <c r="L3" s="1185"/>
      <c r="M3" s="1184" t="s">
        <v>3</v>
      </c>
      <c r="N3" s="1185"/>
      <c r="O3" s="1186"/>
      <c r="P3" s="1184" t="s">
        <v>1</v>
      </c>
      <c r="Q3" s="1186"/>
    </row>
    <row r="4" spans="1:18" s="162" customFormat="1" ht="45">
      <c r="A4" s="975"/>
      <c r="B4" s="973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6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6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6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6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6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6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6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6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6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6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6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6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6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6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6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6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6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6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6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6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6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6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6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6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6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6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6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6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6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6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6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6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6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6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6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6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6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6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6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6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6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6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6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6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6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7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7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7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6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6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6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6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6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6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6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6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6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6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6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6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6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6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6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6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6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6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6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6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6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6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6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6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6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6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6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8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79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79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6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6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6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6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6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6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6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6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6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6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79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79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6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7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7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6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6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6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6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6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6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6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6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79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6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6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6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6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6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6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6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6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6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6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6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0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0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0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0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0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0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0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0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0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0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0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6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6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0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0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0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0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0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3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0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28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0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29">
        <v>27702</v>
      </c>
      <c r="I137" s="817">
        <v>11792</v>
      </c>
      <c r="J137" s="1029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0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3">
        <v>27890</v>
      </c>
      <c r="I138" s="601">
        <v>11890</v>
      </c>
      <c r="J138" s="1003">
        <v>16000</v>
      </c>
      <c r="K138" s="646">
        <v>42.631767658659022</v>
      </c>
      <c r="L138" s="589"/>
      <c r="M138" s="1031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1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3">
        <v>27791</v>
      </c>
      <c r="I139" s="601">
        <v>11944</v>
      </c>
      <c r="J139" s="1003">
        <v>15847</v>
      </c>
      <c r="K139" s="646">
        <v>42.9779424993703</v>
      </c>
      <c r="L139" s="684"/>
      <c r="M139" s="1031">
        <v>1154521</v>
      </c>
      <c r="N139" s="1031">
        <v>80177</v>
      </c>
      <c r="O139" s="1033">
        <v>1074344</v>
      </c>
      <c r="P139" s="727">
        <v>6.9446116614596018</v>
      </c>
      <c r="Q139" s="684"/>
    </row>
    <row r="140" spans="1:22" s="960" customFormat="1" ht="15">
      <c r="A140" s="982"/>
      <c r="B140" s="1002">
        <v>43160</v>
      </c>
      <c r="C140" s="1003">
        <v>1092177</v>
      </c>
      <c r="D140" s="1003">
        <v>66976</v>
      </c>
      <c r="E140" s="1003">
        <v>1025201</v>
      </c>
      <c r="F140" s="1004">
        <v>6.1323393552510268</v>
      </c>
      <c r="G140" s="1005"/>
      <c r="H140" s="1003">
        <v>26992</v>
      </c>
      <c r="I140" s="1003">
        <v>11852</v>
      </c>
      <c r="J140" s="1030">
        <v>15140</v>
      </c>
      <c r="K140" s="1004">
        <f>(I140/H140*100)</f>
        <v>43.909306461173678</v>
      </c>
      <c r="L140" s="1006"/>
      <c r="M140" s="1032">
        <v>1119169</v>
      </c>
      <c r="N140" s="1032">
        <v>78828</v>
      </c>
      <c r="O140" s="1032">
        <v>1040341</v>
      </c>
      <c r="P140" s="1007">
        <f t="shared" ref="P140:P156" si="12">(N140/M140*100)</f>
        <v>7.0434402668408431</v>
      </c>
      <c r="Q140" s="1006"/>
      <c r="R140" s="1008"/>
      <c r="S140" s="1008"/>
      <c r="T140" s="1008"/>
      <c r="U140" s="1008"/>
      <c r="V140" s="1008"/>
    </row>
    <row r="141" spans="1:22" ht="15">
      <c r="A141" s="980"/>
      <c r="B141" s="1017">
        <v>43191</v>
      </c>
      <c r="C141" s="1003">
        <v>1042545</v>
      </c>
      <c r="D141" s="1003">
        <v>64711</v>
      </c>
      <c r="E141" s="1003">
        <v>977834</v>
      </c>
      <c r="F141" s="1004">
        <v>6.2070222388482037</v>
      </c>
      <c r="G141" s="1006"/>
      <c r="H141" s="1003">
        <v>26494</v>
      </c>
      <c r="I141" s="1003">
        <v>11755</v>
      </c>
      <c r="J141" s="1030">
        <v>14739</v>
      </c>
      <c r="K141" s="1004">
        <f>(I141/H141*100)</f>
        <v>44.368536272363549</v>
      </c>
      <c r="L141" s="1006"/>
      <c r="M141" s="1032">
        <v>1069039</v>
      </c>
      <c r="N141" s="1032">
        <v>76466</v>
      </c>
      <c r="O141" s="1032">
        <v>992573</v>
      </c>
      <c r="P141" s="1007">
        <f t="shared" si="12"/>
        <v>7.1527792718506999</v>
      </c>
      <c r="Q141" s="1006"/>
      <c r="R141" s="15"/>
      <c r="S141" s="15"/>
      <c r="T141" s="15"/>
      <c r="U141" s="15"/>
      <c r="V141" s="15"/>
    </row>
    <row r="142" spans="1:22" s="544" customFormat="1" ht="15">
      <c r="A142" s="1"/>
      <c r="B142" s="1017">
        <v>43221</v>
      </c>
      <c r="C142" s="1003">
        <v>1002153</v>
      </c>
      <c r="D142" s="1003">
        <v>62721</v>
      </c>
      <c r="E142" s="1003">
        <v>939432</v>
      </c>
      <c r="F142" s="1004">
        <v>6.2586251799874866</v>
      </c>
      <c r="G142" s="1006"/>
      <c r="H142" s="1003">
        <v>25866</v>
      </c>
      <c r="I142" s="1003">
        <v>11427</v>
      </c>
      <c r="J142" s="1030">
        <v>14439</v>
      </c>
      <c r="K142" s="1004">
        <f>(I142/H142*100)</f>
        <v>44.177684991881236</v>
      </c>
      <c r="L142" s="1006"/>
      <c r="M142" s="1032">
        <v>1028019</v>
      </c>
      <c r="N142" s="1032">
        <v>74148</v>
      </c>
      <c r="O142" s="1032">
        <v>953871</v>
      </c>
      <c r="P142" s="1007">
        <f t="shared" si="12"/>
        <v>7.2127071581361824</v>
      </c>
      <c r="Q142" s="1006"/>
      <c r="R142" s="15"/>
      <c r="S142" s="15"/>
      <c r="T142" s="15"/>
      <c r="U142" s="15"/>
      <c r="V142" s="15"/>
    </row>
    <row r="143" spans="1:22" s="544" customFormat="1" ht="15">
      <c r="A143" s="1"/>
      <c r="B143" s="1037">
        <v>43252</v>
      </c>
      <c r="C143" s="1038">
        <v>967900</v>
      </c>
      <c r="D143" s="1038">
        <v>61177</v>
      </c>
      <c r="E143" s="1038">
        <f t="shared" ref="E143:E155" si="13">(C143-D143)</f>
        <v>906723</v>
      </c>
      <c r="F143" s="1035">
        <f t="shared" ref="F143:F155" si="14">(D143/C143*100)</f>
        <v>6.3205909701415433</v>
      </c>
      <c r="G143" s="1039"/>
      <c r="H143" s="1038">
        <v>25514</v>
      </c>
      <c r="I143" s="1038">
        <v>11128</v>
      </c>
      <c r="J143" s="1034">
        <v>14386</v>
      </c>
      <c r="K143" s="1035">
        <f>(I143/H143*100)</f>
        <v>43.615270047816885</v>
      </c>
      <c r="L143" s="1039"/>
      <c r="M143" s="1036">
        <v>993414</v>
      </c>
      <c r="N143" s="1036">
        <v>72305</v>
      </c>
      <c r="O143" s="1036">
        <v>921109</v>
      </c>
      <c r="P143" s="1021">
        <f t="shared" si="12"/>
        <v>7.2784357780341331</v>
      </c>
      <c r="Q143" s="1039"/>
      <c r="R143" s="1019"/>
      <c r="S143" s="15"/>
      <c r="T143" s="15"/>
      <c r="U143" s="15"/>
      <c r="V143" s="15"/>
    </row>
    <row r="144" spans="1:22" s="15" customFormat="1" ht="15">
      <c r="B144" s="1017">
        <v>43282</v>
      </c>
      <c r="C144" s="1003">
        <v>961769</v>
      </c>
      <c r="D144" s="1003">
        <v>60788</v>
      </c>
      <c r="E144" s="1003">
        <f t="shared" si="13"/>
        <v>900981</v>
      </c>
      <c r="F144" s="1004">
        <f t="shared" si="14"/>
        <v>6.320436612117879</v>
      </c>
      <c r="G144" s="1006"/>
      <c r="H144" s="1003">
        <v>25514</v>
      </c>
      <c r="I144" s="1003">
        <v>10845</v>
      </c>
      <c r="J144" s="1030">
        <f t="shared" ref="J144:J155" si="15">(H144-I144)</f>
        <v>14669</v>
      </c>
      <c r="K144" s="1004">
        <f>(I144/H144*100)</f>
        <v>42.506075096025711</v>
      </c>
      <c r="L144" s="1006"/>
      <c r="M144" s="1032">
        <f t="shared" ref="M144:O156" si="16">SUM(C144,H144)</f>
        <v>987283</v>
      </c>
      <c r="N144" s="1032">
        <f t="shared" si="16"/>
        <v>71633</v>
      </c>
      <c r="O144" s="1032">
        <f t="shared" si="16"/>
        <v>915650</v>
      </c>
      <c r="P144" s="1007">
        <f t="shared" si="12"/>
        <v>7.2555690718871899</v>
      </c>
      <c r="Q144" s="1006"/>
      <c r="S144" s="10"/>
    </row>
    <row r="145" spans="1:17" ht="15">
      <c r="B145" s="1017">
        <v>43313</v>
      </c>
      <c r="C145" s="1003">
        <v>958603</v>
      </c>
      <c r="D145" s="1003">
        <v>60591</v>
      </c>
      <c r="E145" s="1003">
        <f t="shared" si="13"/>
        <v>898012</v>
      </c>
      <c r="F145" s="1004">
        <f t="shared" si="14"/>
        <v>6.3207605233866371</v>
      </c>
      <c r="G145" s="1006"/>
      <c r="H145" s="1003">
        <v>25271</v>
      </c>
      <c r="I145" s="1003">
        <v>10626</v>
      </c>
      <c r="J145" s="1030">
        <f t="shared" si="15"/>
        <v>14645</v>
      </c>
      <c r="K145" s="1004">
        <f t="shared" ref="K145:K156" si="17">(I145/H145*100)</f>
        <v>42.048197538680704</v>
      </c>
      <c r="L145" s="1006"/>
      <c r="M145" s="1032">
        <f t="shared" si="16"/>
        <v>983874</v>
      </c>
      <c r="N145" s="1032">
        <f t="shared" si="16"/>
        <v>71217</v>
      </c>
      <c r="O145" s="1032">
        <f t="shared" si="16"/>
        <v>912657</v>
      </c>
      <c r="P145" s="1007">
        <f t="shared" si="12"/>
        <v>7.2384268717335765</v>
      </c>
      <c r="Q145" s="1006"/>
    </row>
    <row r="146" spans="1:17" ht="15">
      <c r="B146" s="1017">
        <v>43344</v>
      </c>
      <c r="C146" s="1003">
        <v>947393</v>
      </c>
      <c r="D146" s="1033">
        <v>59850</v>
      </c>
      <c r="E146" s="1003">
        <f t="shared" si="13"/>
        <v>887543</v>
      </c>
      <c r="F146" s="1004">
        <f t="shared" si="14"/>
        <v>6.3173361002245105</v>
      </c>
      <c r="G146" s="1006"/>
      <c r="H146" s="1003">
        <v>25079</v>
      </c>
      <c r="I146" s="1003">
        <v>10559</v>
      </c>
      <c r="J146" s="1030">
        <f t="shared" si="15"/>
        <v>14520</v>
      </c>
      <c r="K146" s="1004">
        <f t="shared" si="17"/>
        <v>42.102954663264086</v>
      </c>
      <c r="L146" s="1006"/>
      <c r="M146" s="1032">
        <f t="shared" si="16"/>
        <v>972472</v>
      </c>
      <c r="N146" s="1032">
        <f t="shared" si="16"/>
        <v>70409</v>
      </c>
      <c r="O146" s="1032">
        <f t="shared" si="16"/>
        <v>902063</v>
      </c>
      <c r="P146" s="1007">
        <f t="shared" si="12"/>
        <v>7.2402084584440471</v>
      </c>
      <c r="Q146" s="1006"/>
    </row>
    <row r="147" spans="1:17" s="544" customFormat="1" ht="15">
      <c r="B147" s="1017">
        <v>43374</v>
      </c>
      <c r="C147" s="1003">
        <v>937339</v>
      </c>
      <c r="D147" s="1033">
        <v>59209</v>
      </c>
      <c r="E147" s="1003">
        <f t="shared" si="13"/>
        <v>878130</v>
      </c>
      <c r="F147" s="1004">
        <f t="shared" si="14"/>
        <v>6.3167114565808102</v>
      </c>
      <c r="G147" s="1006"/>
      <c r="H147" s="1003">
        <v>24762</v>
      </c>
      <c r="I147" s="1003">
        <v>10418</v>
      </c>
      <c r="J147" s="1030">
        <f t="shared" si="15"/>
        <v>14344</v>
      </c>
      <c r="K147" s="1004">
        <f t="shared" si="17"/>
        <v>42.072530490267347</v>
      </c>
      <c r="L147" s="1006"/>
      <c r="M147" s="1032">
        <f t="shared" si="16"/>
        <v>962101</v>
      </c>
      <c r="N147" s="1032">
        <f>SUM(D147,I147)</f>
        <v>69627</v>
      </c>
      <c r="O147" s="1032">
        <f t="shared" si="16"/>
        <v>892474</v>
      </c>
      <c r="P147" s="1007">
        <f t="shared" si="12"/>
        <v>7.2369740806838365</v>
      </c>
      <c r="Q147" s="1006"/>
    </row>
    <row r="148" spans="1:17" s="544" customFormat="1" ht="15">
      <c r="B148" s="1017">
        <v>43405</v>
      </c>
      <c r="C148" s="1003">
        <v>950549</v>
      </c>
      <c r="D148" s="1033">
        <v>60007</v>
      </c>
      <c r="E148" s="1003">
        <f t="shared" si="13"/>
        <v>890542</v>
      </c>
      <c r="F148" s="1004">
        <f t="shared" si="14"/>
        <v>6.3128781367399256</v>
      </c>
      <c r="G148" s="1006"/>
      <c r="H148" s="1003">
        <v>24919</v>
      </c>
      <c r="I148" s="1003">
        <v>10410</v>
      </c>
      <c r="J148" s="1030">
        <f t="shared" si="15"/>
        <v>14509</v>
      </c>
      <c r="K148" s="1004">
        <f t="shared" si="17"/>
        <v>41.775352140936633</v>
      </c>
      <c r="L148" s="1006"/>
      <c r="M148" s="1032">
        <f>SUM(C148,H148)</f>
        <v>975468</v>
      </c>
      <c r="N148" s="1032">
        <f>SUM(D148,I148)</f>
        <v>70417</v>
      </c>
      <c r="O148" s="1032">
        <f t="shared" si="16"/>
        <v>905051</v>
      </c>
      <c r="P148" s="1004">
        <f t="shared" si="12"/>
        <v>7.2187913903890237</v>
      </c>
      <c r="Q148" s="1006"/>
    </row>
    <row r="149" spans="1:17" s="1008" customFormat="1" ht="15">
      <c r="B149" s="1069">
        <v>43435</v>
      </c>
      <c r="C149" s="1070">
        <v>968888</v>
      </c>
      <c r="D149" s="1071">
        <v>61118</v>
      </c>
      <c r="E149" s="1064">
        <f t="shared" si="13"/>
        <v>907770</v>
      </c>
      <c r="F149" s="1065">
        <f t="shared" si="14"/>
        <v>6.3080562459231615</v>
      </c>
      <c r="G149" s="1068">
        <v>6.2</v>
      </c>
      <c r="H149" s="1070">
        <v>25072</v>
      </c>
      <c r="I149" s="1070">
        <v>10328</v>
      </c>
      <c r="J149" s="1066">
        <f t="shared" si="15"/>
        <v>14744</v>
      </c>
      <c r="K149" s="1065">
        <f t="shared" si="17"/>
        <v>41.193363114231012</v>
      </c>
      <c r="L149" s="1068">
        <v>42.8</v>
      </c>
      <c r="M149" s="1067">
        <f>SUM(C149,H149)</f>
        <v>993960</v>
      </c>
      <c r="N149" s="1067">
        <f>SUM(D149,I149)</f>
        <v>71446</v>
      </c>
      <c r="O149" s="1067">
        <f t="shared" si="16"/>
        <v>922514</v>
      </c>
      <c r="P149" s="1065">
        <f t="shared" si="12"/>
        <v>7.1880156143104346</v>
      </c>
      <c r="Q149" s="1068">
        <v>7.2</v>
      </c>
    </row>
    <row r="150" spans="1:17" s="1008" customFormat="1" ht="15">
      <c r="B150" s="1081">
        <v>43466</v>
      </c>
      <c r="C150" s="1031">
        <v>1023083</v>
      </c>
      <c r="D150" s="1082">
        <v>63157</v>
      </c>
      <c r="E150" s="1003">
        <f t="shared" si="13"/>
        <v>959926</v>
      </c>
      <c r="F150" s="1004">
        <f t="shared" si="14"/>
        <v>6.1732039336006954</v>
      </c>
      <c r="G150" s="1083"/>
      <c r="H150" s="1031">
        <v>25088</v>
      </c>
      <c r="I150" s="1031">
        <v>10399</v>
      </c>
      <c r="J150" s="1030">
        <f t="shared" si="15"/>
        <v>14689</v>
      </c>
      <c r="K150" s="1004">
        <f t="shared" si="17"/>
        <v>41.450095663265309</v>
      </c>
      <c r="L150" s="1083"/>
      <c r="M150" s="1032">
        <f>SUM(C150,H150)</f>
        <v>1048171</v>
      </c>
      <c r="N150" s="1032">
        <f>SUM(D150,I150)</f>
        <v>73556</v>
      </c>
      <c r="O150" s="1032">
        <f t="shared" si="16"/>
        <v>974615</v>
      </c>
      <c r="P150" s="1004">
        <f t="shared" si="12"/>
        <v>7.0175572497235663</v>
      </c>
      <c r="Q150" s="1083"/>
    </row>
    <row r="151" spans="1:17" s="1008" customFormat="1" ht="15">
      <c r="B151" s="1081">
        <v>43497</v>
      </c>
      <c r="C151" s="1031">
        <v>1016702</v>
      </c>
      <c r="D151" s="1082">
        <v>62754</v>
      </c>
      <c r="E151" s="1003">
        <f t="shared" si="13"/>
        <v>953948</v>
      </c>
      <c r="F151" s="1004">
        <f t="shared" si="14"/>
        <v>6.1723100770924031</v>
      </c>
      <c r="G151" s="1083"/>
      <c r="H151" s="1031">
        <v>25070</v>
      </c>
      <c r="I151" s="1031">
        <v>10437</v>
      </c>
      <c r="J151" s="1030">
        <f t="shared" si="15"/>
        <v>14633</v>
      </c>
      <c r="K151" s="1004">
        <f t="shared" si="17"/>
        <v>41.631431990426805</v>
      </c>
      <c r="L151" s="1083"/>
      <c r="M151" s="1032">
        <f t="shared" ref="M151:M156" si="18">SUM(C151,H151)</f>
        <v>1041772</v>
      </c>
      <c r="N151" s="1032">
        <f t="shared" ref="N151:N156" si="19">SUM(D151,I151)</f>
        <v>73191</v>
      </c>
      <c r="O151" s="1032">
        <f t="shared" si="16"/>
        <v>968581</v>
      </c>
      <c r="P151" s="1004">
        <f t="shared" si="12"/>
        <v>7.0256255687424884</v>
      </c>
      <c r="Q151" s="1083"/>
    </row>
    <row r="152" spans="1:17" s="1008" customFormat="1" ht="15">
      <c r="B152" s="1081">
        <v>43525</v>
      </c>
      <c r="C152" s="1031">
        <v>984739</v>
      </c>
      <c r="D152" s="1082">
        <v>61726</v>
      </c>
      <c r="E152" s="1003">
        <f t="shared" si="13"/>
        <v>923013</v>
      </c>
      <c r="F152" s="1004">
        <f t="shared" si="14"/>
        <v>6.2682599145560403</v>
      </c>
      <c r="G152" s="1083"/>
      <c r="H152" s="1031">
        <v>24553</v>
      </c>
      <c r="I152" s="1031">
        <v>10475</v>
      </c>
      <c r="J152" s="1030">
        <f t="shared" si="15"/>
        <v>14078</v>
      </c>
      <c r="K152" s="1004">
        <f t="shared" si="17"/>
        <v>42.662811061784708</v>
      </c>
      <c r="L152" s="1083"/>
      <c r="M152" s="1032">
        <f t="shared" si="18"/>
        <v>1009292</v>
      </c>
      <c r="N152" s="1032">
        <f t="shared" si="19"/>
        <v>72201</v>
      </c>
      <c r="O152" s="1032">
        <f t="shared" si="16"/>
        <v>937091</v>
      </c>
      <c r="P152" s="1004">
        <f t="shared" si="12"/>
        <v>7.1536284841255053</v>
      </c>
      <c r="Q152" s="1083"/>
    </row>
    <row r="153" spans="1:17" ht="15">
      <c r="B153" s="1017">
        <v>43556</v>
      </c>
      <c r="C153" s="1003">
        <v>938280</v>
      </c>
      <c r="D153" s="1003">
        <v>60184</v>
      </c>
      <c r="E153" s="1003">
        <f t="shared" si="13"/>
        <v>878096</v>
      </c>
      <c r="F153" s="1004">
        <f t="shared" si="14"/>
        <v>6.414289977405466</v>
      </c>
      <c r="G153" s="1083"/>
      <c r="H153" s="1003">
        <v>24152</v>
      </c>
      <c r="I153" s="1003">
        <v>10387</v>
      </c>
      <c r="J153" s="1030">
        <f t="shared" si="15"/>
        <v>13765</v>
      </c>
      <c r="K153" s="1004">
        <f t="shared" si="17"/>
        <v>43.006790327923156</v>
      </c>
      <c r="L153" s="1083"/>
      <c r="M153" s="1032">
        <f t="shared" si="18"/>
        <v>962432</v>
      </c>
      <c r="N153" s="1032">
        <f t="shared" si="19"/>
        <v>70571</v>
      </c>
      <c r="O153" s="1032">
        <f t="shared" si="16"/>
        <v>891861</v>
      </c>
      <c r="P153" s="1004">
        <f t="shared" si="12"/>
        <v>7.3325699893602865</v>
      </c>
      <c r="Q153" s="1083"/>
    </row>
    <row r="154" spans="1:17" s="544" customFormat="1" ht="15">
      <c r="B154" s="1017">
        <v>43586</v>
      </c>
      <c r="C154" s="1098">
        <v>906040</v>
      </c>
      <c r="D154" s="1003">
        <v>58879</v>
      </c>
      <c r="E154" s="1003">
        <f t="shared" si="13"/>
        <v>847161</v>
      </c>
      <c r="F154" s="1004">
        <f t="shared" si="14"/>
        <v>6.4984989625182106</v>
      </c>
      <c r="G154" s="1083"/>
      <c r="H154" s="1098">
        <v>23657</v>
      </c>
      <c r="I154" s="1003">
        <v>10135</v>
      </c>
      <c r="J154" s="1030">
        <f t="shared" si="15"/>
        <v>13522</v>
      </c>
      <c r="K154" s="1004">
        <f t="shared" si="17"/>
        <v>42.841442279240816</v>
      </c>
      <c r="L154" s="1083"/>
      <c r="M154" s="1032">
        <f t="shared" si="18"/>
        <v>929697</v>
      </c>
      <c r="N154" s="1032">
        <f t="shared" si="19"/>
        <v>69014</v>
      </c>
      <c r="O154" s="1032">
        <f t="shared" si="16"/>
        <v>860683</v>
      </c>
      <c r="P154" s="1004">
        <f t="shared" si="12"/>
        <v>7.4232787671682274</v>
      </c>
      <c r="Q154" s="1083"/>
    </row>
    <row r="155" spans="1:17" s="1008" customFormat="1" ht="15">
      <c r="B155" s="1069">
        <v>43617</v>
      </c>
      <c r="C155" s="1070">
        <v>877093</v>
      </c>
      <c r="D155" s="1071">
        <v>57589</v>
      </c>
      <c r="E155" s="1064">
        <f t="shared" si="13"/>
        <v>819504</v>
      </c>
      <c r="F155" s="1065">
        <f t="shared" si="14"/>
        <v>6.565894380641506</v>
      </c>
      <c r="G155" s="1068">
        <v>6.2</v>
      </c>
      <c r="H155" s="1070">
        <v>23289</v>
      </c>
      <c r="I155" s="1070">
        <v>9869</v>
      </c>
      <c r="J155" s="1066">
        <f t="shared" si="15"/>
        <v>13420</v>
      </c>
      <c r="K155" s="1065">
        <f t="shared" si="17"/>
        <v>42.376229121044268</v>
      </c>
      <c r="L155" s="1068">
        <v>42.8</v>
      </c>
      <c r="M155" s="1067">
        <f t="shared" si="18"/>
        <v>900382</v>
      </c>
      <c r="N155" s="1067">
        <f t="shared" si="19"/>
        <v>67458</v>
      </c>
      <c r="O155" s="1067">
        <f t="shared" si="16"/>
        <v>832924</v>
      </c>
      <c r="P155" s="1065">
        <f t="shared" si="12"/>
        <v>7.4921533304752872</v>
      </c>
      <c r="Q155" s="1068">
        <v>7.2</v>
      </c>
    </row>
    <row r="156" spans="1:17" s="544" customFormat="1" ht="15">
      <c r="B156" s="1017">
        <v>43647</v>
      </c>
      <c r="C156" s="1121">
        <v>868398</v>
      </c>
      <c r="D156" s="1003">
        <v>56662</v>
      </c>
      <c r="E156" s="1121">
        <f>C156-D156</f>
        <v>811736</v>
      </c>
      <c r="F156" s="1122">
        <f>(D156/C156*100)</f>
        <v>6.5248883576424639</v>
      </c>
      <c r="G156" s="1123"/>
      <c r="H156" s="1121">
        <v>23289</v>
      </c>
      <c r="I156" s="1003">
        <v>9685</v>
      </c>
      <c r="J156" s="1030">
        <f>H156-I156</f>
        <v>13604</v>
      </c>
      <c r="K156" s="1004">
        <f t="shared" si="17"/>
        <v>41.586156554596592</v>
      </c>
      <c r="L156" s="1113"/>
      <c r="M156" s="1032">
        <f t="shared" si="18"/>
        <v>891687</v>
      </c>
      <c r="N156" s="1032">
        <f t="shared" si="19"/>
        <v>66347</v>
      </c>
      <c r="O156" s="1124">
        <f t="shared" si="16"/>
        <v>825340</v>
      </c>
      <c r="P156" s="1122">
        <f t="shared" si="12"/>
        <v>7.4406153728830855</v>
      </c>
      <c r="Q156" s="1083"/>
    </row>
    <row r="157" spans="1:17" s="544" customFormat="1" ht="15">
      <c r="A157" s="980"/>
      <c r="B157" s="1017">
        <v>43678</v>
      </c>
      <c r="C157" s="1125">
        <v>865492</v>
      </c>
      <c r="D157" s="1003">
        <v>56635</v>
      </c>
      <c r="E157" s="1126">
        <f>C157-D157</f>
        <v>808857</v>
      </c>
      <c r="F157" s="1133">
        <f>(D157/C157*100)</f>
        <v>6.5436768912942007</v>
      </c>
      <c r="G157" s="1127"/>
      <c r="H157" s="1121">
        <v>23157</v>
      </c>
      <c r="I157" s="1003">
        <v>9507</v>
      </c>
      <c r="J157" s="1032">
        <f>H157-I157</f>
        <v>13650</v>
      </c>
      <c r="K157" s="1132">
        <f>(I157/H157*100)</f>
        <v>41.05454074361964</v>
      </c>
      <c r="L157" s="1128"/>
      <c r="M157" s="1032">
        <f>SUM(C157,H157)</f>
        <v>888649</v>
      </c>
      <c r="N157" s="1030">
        <f>SUM(D157,I157)</f>
        <v>66142</v>
      </c>
      <c r="O157" s="1134">
        <f>SUM(E157,J157)</f>
        <v>822507</v>
      </c>
      <c r="P157" s="1135">
        <f>(N157/M157*100)</f>
        <v>7.4429836752193506</v>
      </c>
      <c r="Q157" s="1130"/>
    </row>
    <row r="158" spans="1:17" s="544" customFormat="1" ht="15">
      <c r="A158" s="980"/>
      <c r="B158" s="1017">
        <v>43709</v>
      </c>
      <c r="C158" s="1136">
        <v>851151</v>
      </c>
      <c r="D158" s="1136">
        <v>55948</v>
      </c>
      <c r="E158" s="1120">
        <f>C158-D158</f>
        <v>795203</v>
      </c>
      <c r="F158" s="1137">
        <f>(D158/C158*100)</f>
        <v>6.5732167382755824</v>
      </c>
      <c r="G158" s="1099"/>
      <c r="H158" s="1120">
        <v>22953</v>
      </c>
      <c r="I158" s="1136">
        <v>9480</v>
      </c>
      <c r="J158" s="1138">
        <f>H158-I158</f>
        <v>13473</v>
      </c>
      <c r="K158" s="1139">
        <f>(I158/H158*100)</f>
        <v>41.301790615605803</v>
      </c>
      <c r="L158" s="1140"/>
      <c r="M158" s="1138">
        <f>SUM(C158,H158)</f>
        <v>874104</v>
      </c>
      <c r="N158" s="1141">
        <f t="shared" ref="N158:O162" si="20">SUM(D158,I158)</f>
        <v>65428</v>
      </c>
      <c r="O158" s="1142">
        <f>SUM(E158,J158)</f>
        <v>808676</v>
      </c>
      <c r="P158" s="1133">
        <f>(N158/M158*100)</f>
        <v>7.4851505084063223</v>
      </c>
      <c r="Q158" s="1140"/>
    </row>
    <row r="159" spans="1:17" s="544" customFormat="1" ht="15">
      <c r="A159" s="980"/>
      <c r="B159" s="1017">
        <v>43739</v>
      </c>
      <c r="C159" s="1003">
        <v>840518</v>
      </c>
      <c r="D159" s="1003">
        <v>55925</v>
      </c>
      <c r="E159" s="1003">
        <f>C159-D159</f>
        <v>784593</v>
      </c>
      <c r="F159" s="1137">
        <f t="shared" ref="F159:F162" si="21">(D159/C159*100)</f>
        <v>6.6536350203089052</v>
      </c>
      <c r="G159" s="1006"/>
      <c r="H159" s="1003">
        <v>22698</v>
      </c>
      <c r="I159" s="1003">
        <v>9450</v>
      </c>
      <c r="J159" s="1032">
        <f>H159-I159</f>
        <v>13248</v>
      </c>
      <c r="K159" s="1139">
        <f t="shared" ref="K159:K162" si="22">(I159/H159*100)</f>
        <v>41.633624107850913</v>
      </c>
      <c r="L159" s="1006"/>
      <c r="M159" s="1032">
        <f>H159+C159</f>
        <v>863216</v>
      </c>
      <c r="N159" s="1030">
        <f t="shared" si="20"/>
        <v>65375</v>
      </c>
      <c r="O159" s="1030">
        <f t="shared" si="20"/>
        <v>797841</v>
      </c>
      <c r="P159" s="1159">
        <f>(N159/M159*100)</f>
        <v>7.5734231061518793</v>
      </c>
      <c r="Q159" s="1130"/>
    </row>
    <row r="160" spans="1:17" s="544" customFormat="1" ht="15" hidden="1">
      <c r="A160" s="980"/>
      <c r="B160" s="1017">
        <v>43770</v>
      </c>
      <c r="C160" s="1003"/>
      <c r="D160" s="1003"/>
      <c r="E160" s="1003">
        <f t="shared" ref="E160:E162" si="23">C160-D160</f>
        <v>0</v>
      </c>
      <c r="F160" s="1137" t="e">
        <f t="shared" si="21"/>
        <v>#DIV/0!</v>
      </c>
      <c r="G160" s="1006"/>
      <c r="H160" s="1003"/>
      <c r="I160" s="1003"/>
      <c r="J160" s="1032">
        <f t="shared" ref="J160:J162" si="24">H160-I160</f>
        <v>0</v>
      </c>
      <c r="K160" s="1139" t="e">
        <f t="shared" si="22"/>
        <v>#DIV/0!</v>
      </c>
      <c r="L160" s="1006"/>
      <c r="M160" s="1032">
        <f t="shared" ref="M160:M162" si="25">H160+C160</f>
        <v>0</v>
      </c>
      <c r="N160" s="1030">
        <f t="shared" si="20"/>
        <v>0</v>
      </c>
      <c r="O160" s="1030">
        <f t="shared" si="20"/>
        <v>0</v>
      </c>
      <c r="P160" s="1004" t="e">
        <f t="shared" ref="P160:P162" si="26">(N160/M160*100)</f>
        <v>#DIV/0!</v>
      </c>
      <c r="Q160" s="1130"/>
    </row>
    <row r="161" spans="1:17" ht="15" hidden="1">
      <c r="A161" s="980"/>
      <c r="B161" s="1017">
        <v>43800</v>
      </c>
      <c r="C161" s="1129"/>
      <c r="D161" s="1129"/>
      <c r="E161" s="1003">
        <f t="shared" si="23"/>
        <v>0</v>
      </c>
      <c r="F161" s="1137" t="e">
        <f t="shared" si="21"/>
        <v>#DIV/0!</v>
      </c>
      <c r="G161" s="1129"/>
      <c r="H161" s="1129"/>
      <c r="I161" s="1129"/>
      <c r="J161" s="1032">
        <f t="shared" si="24"/>
        <v>0</v>
      </c>
      <c r="K161" s="1139" t="e">
        <f t="shared" si="22"/>
        <v>#DIV/0!</v>
      </c>
      <c r="L161" s="1129"/>
      <c r="M161" s="1032">
        <f t="shared" si="25"/>
        <v>0</v>
      </c>
      <c r="N161" s="1030">
        <f t="shared" si="20"/>
        <v>0</v>
      </c>
      <c r="O161" s="1030">
        <f t="shared" si="20"/>
        <v>0</v>
      </c>
      <c r="P161" s="1004" t="e">
        <f t="shared" si="26"/>
        <v>#DIV/0!</v>
      </c>
      <c r="Q161" s="1131"/>
    </row>
    <row r="162" spans="1:17" ht="15">
      <c r="B162" s="1156">
        <v>43770</v>
      </c>
      <c r="C162" s="1003">
        <v>849628</v>
      </c>
      <c r="D162" s="1003">
        <v>56461</v>
      </c>
      <c r="E162" s="1003">
        <f t="shared" si="23"/>
        <v>793167</v>
      </c>
      <c r="F162" s="1137">
        <f t="shared" si="21"/>
        <v>6.6453789187738632</v>
      </c>
      <c r="G162" s="1157"/>
      <c r="H162" s="1003">
        <v>22858</v>
      </c>
      <c r="I162" s="1003">
        <v>9508</v>
      </c>
      <c r="J162" s="1003">
        <f t="shared" si="24"/>
        <v>13350</v>
      </c>
      <c r="K162" s="1158">
        <f t="shared" si="22"/>
        <v>41.595940152244296</v>
      </c>
      <c r="L162" s="1157"/>
      <c r="M162" s="1003">
        <f t="shared" si="25"/>
        <v>872486</v>
      </c>
      <c r="N162" s="1003">
        <f t="shared" si="20"/>
        <v>65969</v>
      </c>
      <c r="O162" s="1003">
        <f t="shared" si="20"/>
        <v>806517</v>
      </c>
      <c r="P162" s="1158">
        <f t="shared" si="26"/>
        <v>7.5610382286936408</v>
      </c>
      <c r="Q162" s="1157"/>
    </row>
    <row r="163" spans="1:17">
      <c r="E163" s="1012"/>
    </row>
    <row r="165" spans="1:17">
      <c r="H165" s="957"/>
    </row>
    <row r="166" spans="1:17">
      <c r="E166" s="957"/>
      <c r="F166" s="957"/>
      <c r="G166" s="957"/>
      <c r="H166" s="1044"/>
    </row>
    <row r="167" spans="1:17">
      <c r="E167" s="957"/>
      <c r="F167" s="957"/>
      <c r="G167" s="957"/>
      <c r="H167" s="1044"/>
    </row>
    <row r="168" spans="1:17">
      <c r="E168" s="957"/>
      <c r="F168" s="957"/>
      <c r="G168" s="957"/>
      <c r="H168" s="1044"/>
    </row>
    <row r="169" spans="1:17">
      <c r="N169" s="1018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40"/>
  <sheetViews>
    <sheetView zoomScaleNormal="100" workbookViewId="0">
      <pane ySplit="4" topLeftCell="A317" activePane="bottomLeft" state="frozen"/>
      <selection pane="bottomLeft" activeCell="I330" sqref="I330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90" t="s">
        <v>119</v>
      </c>
      <c r="C3" s="1192" t="s">
        <v>120</v>
      </c>
      <c r="D3" s="1188" t="s">
        <v>0</v>
      </c>
      <c r="E3" s="1188"/>
      <c r="F3" s="1188" t="s">
        <v>114</v>
      </c>
      <c r="G3" s="1189"/>
    </row>
    <row r="4" spans="2:7" ht="30.75" thickBot="1">
      <c r="B4" s="1191"/>
      <c r="C4" s="1193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0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0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0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0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0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0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0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0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0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0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0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0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0">
        <v>43556</v>
      </c>
      <c r="C317" s="784" t="s">
        <v>39</v>
      </c>
      <c r="D317" s="1164">
        <v>938280</v>
      </c>
      <c r="E317" s="791">
        <v>60184</v>
      </c>
      <c r="F317" s="780">
        <v>24152</v>
      </c>
      <c r="G317" s="1096">
        <v>10387</v>
      </c>
      <c r="H317" s="320"/>
    </row>
    <row r="318" spans="2:8">
      <c r="B318" s="384"/>
      <c r="C318" s="785" t="s">
        <v>115</v>
      </c>
      <c r="D318" s="1094">
        <v>520311</v>
      </c>
      <c r="E318" s="786">
        <v>27273</v>
      </c>
      <c r="F318" s="786">
        <v>9572</v>
      </c>
      <c r="G318" s="1094">
        <v>3803</v>
      </c>
    </row>
    <row r="319" spans="2:8" ht="15.75" thickBot="1">
      <c r="B319" s="385"/>
      <c r="C319" s="787" t="s">
        <v>116</v>
      </c>
      <c r="D319" s="1095">
        <v>417969</v>
      </c>
      <c r="E319" s="783">
        <v>32911</v>
      </c>
      <c r="F319" s="783">
        <f>(F317-F318)</f>
        <v>14580</v>
      </c>
      <c r="G319" s="1095">
        <f>(G317-G318)</f>
        <v>6584</v>
      </c>
    </row>
    <row r="320" spans="2:8">
      <c r="B320" s="1020">
        <v>43586</v>
      </c>
      <c r="C320" s="784" t="s">
        <v>39</v>
      </c>
      <c r="D320" s="1164">
        <v>906040</v>
      </c>
      <c r="E320" s="791">
        <v>58879</v>
      </c>
      <c r="F320" s="780">
        <v>23657</v>
      </c>
      <c r="G320" s="1096">
        <v>10135</v>
      </c>
      <c r="H320" s="320"/>
    </row>
    <row r="321" spans="2:7">
      <c r="B321" s="384"/>
      <c r="C321" s="785" t="s">
        <v>115</v>
      </c>
      <c r="D321" s="1094">
        <v>506125</v>
      </c>
      <c r="E321" s="786">
        <v>26675</v>
      </c>
      <c r="F321" s="786">
        <v>9403</v>
      </c>
      <c r="G321" s="1094">
        <v>3695</v>
      </c>
    </row>
    <row r="322" spans="2:7" ht="15.75" thickBot="1">
      <c r="B322" s="385"/>
      <c r="C322" s="787" t="s">
        <v>116</v>
      </c>
      <c r="D322" s="1095">
        <v>399915</v>
      </c>
      <c r="E322" s="783">
        <v>32204</v>
      </c>
      <c r="F322" s="783">
        <f>(F320-F321)</f>
        <v>14254</v>
      </c>
      <c r="G322" s="1095">
        <f>(G320-G321)</f>
        <v>6440</v>
      </c>
    </row>
    <row r="323" spans="2:7">
      <c r="B323" s="1020">
        <v>43617</v>
      </c>
      <c r="C323" s="784" t="s">
        <v>39</v>
      </c>
      <c r="D323" s="1164">
        <v>877093</v>
      </c>
      <c r="E323" s="791">
        <v>57589</v>
      </c>
      <c r="F323" s="780">
        <v>23289</v>
      </c>
      <c r="G323" s="1114">
        <v>9869</v>
      </c>
    </row>
    <row r="324" spans="2:7">
      <c r="B324" s="384"/>
      <c r="C324" s="785" t="s">
        <v>115</v>
      </c>
      <c r="D324" s="1094">
        <v>494165</v>
      </c>
      <c r="E324" s="786">
        <v>26196</v>
      </c>
      <c r="F324" s="786">
        <v>9286</v>
      </c>
      <c r="G324" s="1094">
        <v>3595</v>
      </c>
    </row>
    <row r="325" spans="2:7" ht="15.75" thickBot="1">
      <c r="B325" s="385"/>
      <c r="C325" s="787" t="s">
        <v>116</v>
      </c>
      <c r="D325" s="1095">
        <v>382928</v>
      </c>
      <c r="E325" s="783">
        <v>31393</v>
      </c>
      <c r="F325" s="783">
        <f>(F323-F324)</f>
        <v>14003</v>
      </c>
      <c r="G325" s="1095">
        <f>(G323-G324)</f>
        <v>6274</v>
      </c>
    </row>
    <row r="326" spans="2:7">
      <c r="B326" s="1020">
        <v>43647</v>
      </c>
      <c r="C326" s="784" t="s">
        <v>39</v>
      </c>
      <c r="D326" s="1165">
        <v>868398</v>
      </c>
      <c r="E326" s="1163">
        <v>56662</v>
      </c>
      <c r="F326" s="1115">
        <v>23349</v>
      </c>
      <c r="G326" s="1116">
        <v>9685</v>
      </c>
    </row>
    <row r="327" spans="2:7">
      <c r="B327" s="384"/>
      <c r="C327" s="785" t="s">
        <v>115</v>
      </c>
      <c r="D327" s="1166">
        <v>495119</v>
      </c>
      <c r="E327" s="1117">
        <v>25853</v>
      </c>
      <c r="F327" s="1117">
        <v>9448</v>
      </c>
      <c r="G327" s="1118">
        <v>3557</v>
      </c>
    </row>
    <row r="328" spans="2:7" ht="15.75" thickBot="1">
      <c r="B328" s="385"/>
      <c r="C328" s="787" t="s">
        <v>116</v>
      </c>
      <c r="D328" s="1167">
        <v>373279</v>
      </c>
      <c r="E328" s="1160">
        <v>30809</v>
      </c>
      <c r="F328" s="1119">
        <f>F326-F327</f>
        <v>13901</v>
      </c>
      <c r="G328" s="1119">
        <f>G326-G327</f>
        <v>6128</v>
      </c>
    </row>
    <row r="329" spans="2:7">
      <c r="B329" s="1020">
        <v>43678</v>
      </c>
      <c r="C329" s="784" t="s">
        <v>39</v>
      </c>
      <c r="D329" s="1168">
        <v>865492</v>
      </c>
      <c r="E329" s="1163">
        <v>56635</v>
      </c>
      <c r="F329" s="1115">
        <v>23157</v>
      </c>
      <c r="G329" s="1116">
        <v>9507</v>
      </c>
    </row>
    <row r="330" spans="2:7">
      <c r="B330" s="384"/>
      <c r="C330" s="785" t="s">
        <v>115</v>
      </c>
      <c r="D330" s="1166">
        <v>496721</v>
      </c>
      <c r="E330" s="1117">
        <v>25913</v>
      </c>
      <c r="F330" s="1117">
        <v>9442</v>
      </c>
      <c r="G330" s="1118">
        <v>3493</v>
      </c>
    </row>
    <row r="331" spans="2:7" ht="15.75" thickBot="1">
      <c r="B331" s="385"/>
      <c r="C331" s="787" t="s">
        <v>116</v>
      </c>
      <c r="D331" s="1167">
        <v>368771</v>
      </c>
      <c r="E331" s="1160">
        <v>30722</v>
      </c>
      <c r="F331" s="1119">
        <f>F329-F330</f>
        <v>13715</v>
      </c>
      <c r="G331" s="1119">
        <f>G329-G330</f>
        <v>6014</v>
      </c>
    </row>
    <row r="332" spans="2:7">
      <c r="B332" s="1020">
        <v>43709</v>
      </c>
      <c r="C332" s="784" t="s">
        <v>39</v>
      </c>
      <c r="D332" s="1168">
        <v>851151</v>
      </c>
      <c r="E332" s="1163">
        <v>55948</v>
      </c>
      <c r="F332" s="1115">
        <v>22953</v>
      </c>
      <c r="G332" s="1116">
        <v>9480</v>
      </c>
    </row>
    <row r="333" spans="2:7">
      <c r="B333" s="384"/>
      <c r="C333" s="785" t="s">
        <v>115</v>
      </c>
      <c r="D333" s="1166">
        <v>483341</v>
      </c>
      <c r="E333" s="1117">
        <v>25343</v>
      </c>
      <c r="F333" s="1117">
        <v>9428</v>
      </c>
      <c r="G333" s="1118">
        <v>3520</v>
      </c>
    </row>
    <row r="334" spans="2:7" ht="15.75" thickBot="1">
      <c r="B334" s="385"/>
      <c r="C334" s="787" t="s">
        <v>116</v>
      </c>
      <c r="D334" s="1167">
        <v>367810</v>
      </c>
      <c r="E334" s="1160">
        <v>30605</v>
      </c>
      <c r="F334" s="1119">
        <f>F332-F333</f>
        <v>13525</v>
      </c>
      <c r="G334" s="1119">
        <f>G332-G333</f>
        <v>5960</v>
      </c>
    </row>
    <row r="335" spans="2:7">
      <c r="B335" s="1020">
        <v>43739</v>
      </c>
      <c r="C335" s="784" t="s">
        <v>39</v>
      </c>
      <c r="D335" s="1168">
        <f>tab.1!C159</f>
        <v>840518</v>
      </c>
      <c r="E335" s="1163">
        <f>tab.1!D159</f>
        <v>55925</v>
      </c>
      <c r="F335" s="1115">
        <f>tab.1!H159</f>
        <v>22698</v>
      </c>
      <c r="G335" s="1117">
        <f>tab.1!I159</f>
        <v>9450</v>
      </c>
    </row>
    <row r="336" spans="2:7">
      <c r="B336" s="384"/>
      <c r="C336" s="785" t="s">
        <v>115</v>
      </c>
      <c r="D336" s="1166">
        <v>475506</v>
      </c>
      <c r="E336" s="1117">
        <v>25115</v>
      </c>
      <c r="F336" s="1117">
        <v>9314</v>
      </c>
      <c r="G336" s="1118">
        <v>3543</v>
      </c>
    </row>
    <row r="337" spans="2:7" ht="15.75" thickBot="1">
      <c r="B337" s="385"/>
      <c r="C337" s="787" t="s">
        <v>116</v>
      </c>
      <c r="D337" s="1167">
        <f>D335-D336</f>
        <v>365012</v>
      </c>
      <c r="E337" s="1160">
        <f>E335-E336</f>
        <v>30810</v>
      </c>
      <c r="F337" s="1117">
        <f t="shared" ref="F337:G337" si="0">F335-F336</f>
        <v>13384</v>
      </c>
      <c r="G337" s="1118">
        <f t="shared" si="0"/>
        <v>5907</v>
      </c>
    </row>
    <row r="338" spans="2:7">
      <c r="B338" s="1020">
        <v>43770</v>
      </c>
      <c r="C338" s="784" t="s">
        <v>39</v>
      </c>
      <c r="D338" s="1163">
        <v>849628</v>
      </c>
      <c r="E338" s="1163">
        <v>56461</v>
      </c>
      <c r="F338" s="1115">
        <v>22858</v>
      </c>
      <c r="G338" s="1162">
        <v>9508</v>
      </c>
    </row>
    <row r="339" spans="2:7">
      <c r="B339" s="384"/>
      <c r="C339" s="785" t="s">
        <v>115</v>
      </c>
      <c r="D339" s="1117">
        <v>476704</v>
      </c>
      <c r="E339" s="1117">
        <v>25286</v>
      </c>
      <c r="F339" s="1117">
        <v>9295</v>
      </c>
      <c r="G339" s="1118">
        <v>3599</v>
      </c>
    </row>
    <row r="340" spans="2:7" ht="15.75" thickBot="1">
      <c r="B340" s="385"/>
      <c r="C340" s="787" t="s">
        <v>116</v>
      </c>
      <c r="D340" s="1160">
        <v>372924</v>
      </c>
      <c r="E340" s="1160">
        <v>31175</v>
      </c>
      <c r="F340" s="1160">
        <f>(F338-F339)</f>
        <v>13563</v>
      </c>
      <c r="G340" s="1161">
        <f>(G338-G339)</f>
        <v>5909</v>
      </c>
    </row>
  </sheetData>
  <mergeCells count="4">
    <mergeCell ref="D3:E3"/>
    <mergeCell ref="F3:G3"/>
    <mergeCell ref="B3:B4"/>
    <mergeCell ref="C3:C4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D46"/>
  <sheetViews>
    <sheetView zoomScale="110" zoomScaleNormal="110" zoomScaleSheetLayoutView="75" workbookViewId="0">
      <pane xSplit="1" topLeftCell="JW1" activePane="topRight" state="frozen"/>
      <selection pane="topRight" activeCell="KA37" sqref="KA37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59" customWidth="1"/>
    <col min="253" max="253" width="0.125" customWidth="1"/>
    <col min="255" max="255" width="9.375" bestFit="1" customWidth="1"/>
    <col min="256" max="256" width="12.625" customWidth="1"/>
  </cols>
  <sheetData>
    <row r="1" spans="1:290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8"/>
      <c r="IR1" s="995"/>
      <c r="IS1" s="995"/>
      <c r="IT1" s="995"/>
      <c r="IU1" s="995"/>
    </row>
    <row r="2" spans="1:290" s="235" customFormat="1" ht="31.5">
      <c r="A2" s="779" t="s">
        <v>277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5"/>
      <c r="IS2" s="995"/>
      <c r="IT2" s="995"/>
      <c r="IU2" s="995"/>
    </row>
    <row r="3" spans="1:290">
      <c r="A3" s="101"/>
      <c r="B3" s="1200">
        <v>39417</v>
      </c>
      <c r="C3" s="1201"/>
      <c r="D3" s="1201"/>
      <c r="E3" s="1201"/>
      <c r="F3" s="1201"/>
      <c r="G3" s="1202"/>
      <c r="H3" s="1194">
        <v>39508</v>
      </c>
      <c r="I3" s="1195"/>
      <c r="J3" s="1195"/>
      <c r="K3" s="1195"/>
      <c r="L3" s="1195"/>
      <c r="M3" s="1196"/>
      <c r="N3" s="1197">
        <v>39600</v>
      </c>
      <c r="O3" s="1198"/>
      <c r="P3" s="1198"/>
      <c r="Q3" s="1198"/>
      <c r="R3" s="1198"/>
      <c r="S3" s="1199"/>
      <c r="T3" s="1194">
        <v>39692</v>
      </c>
      <c r="U3" s="1195"/>
      <c r="V3" s="1195"/>
      <c r="W3" s="1195"/>
      <c r="X3" s="1195"/>
      <c r="Y3" s="1196"/>
      <c r="Z3" s="1200">
        <v>39783</v>
      </c>
      <c r="AA3" s="1201"/>
      <c r="AB3" s="1201"/>
      <c r="AC3" s="1201"/>
      <c r="AD3" s="1201"/>
      <c r="AE3" s="1202"/>
      <c r="AF3" s="1194">
        <v>39873</v>
      </c>
      <c r="AG3" s="1195"/>
      <c r="AH3" s="1195"/>
      <c r="AI3" s="1195"/>
      <c r="AJ3" s="1195"/>
      <c r="AK3" s="1196"/>
      <c r="AL3" s="1197">
        <v>39965</v>
      </c>
      <c r="AM3" s="1198"/>
      <c r="AN3" s="1198"/>
      <c r="AO3" s="1198"/>
      <c r="AP3" s="1198"/>
      <c r="AQ3" s="1199"/>
      <c r="AR3" s="1194">
        <v>40057</v>
      </c>
      <c r="AS3" s="1195"/>
      <c r="AT3" s="1195"/>
      <c r="AU3" s="1195"/>
      <c r="AV3" s="1195"/>
      <c r="AW3" s="1196"/>
      <c r="AX3" s="1200">
        <v>40148</v>
      </c>
      <c r="AY3" s="1201"/>
      <c r="AZ3" s="1201"/>
      <c r="BA3" s="1201"/>
      <c r="BB3" s="1201"/>
      <c r="BC3" s="1202"/>
      <c r="BD3" s="1194">
        <v>40238</v>
      </c>
      <c r="BE3" s="1195"/>
      <c r="BF3" s="1195"/>
      <c r="BG3" s="1195"/>
      <c r="BH3" s="1195"/>
      <c r="BI3" s="1196"/>
      <c r="BJ3" s="1197">
        <v>40339</v>
      </c>
      <c r="BK3" s="1198"/>
      <c r="BL3" s="1198"/>
      <c r="BM3" s="1198"/>
      <c r="BN3" s="1198"/>
      <c r="BO3" s="1199"/>
      <c r="BP3" s="1194">
        <v>40422</v>
      </c>
      <c r="BQ3" s="1195"/>
      <c r="BR3" s="1195"/>
      <c r="BS3" s="1195"/>
      <c r="BT3" s="1195"/>
      <c r="BU3" s="1196"/>
      <c r="BV3" s="1200">
        <v>40513</v>
      </c>
      <c r="BW3" s="1201"/>
      <c r="BX3" s="1201"/>
      <c r="BY3" s="1201"/>
      <c r="BZ3" s="1201"/>
      <c r="CA3" s="1202"/>
      <c r="CB3" s="1194">
        <v>40603</v>
      </c>
      <c r="CC3" s="1195"/>
      <c r="CD3" s="1195"/>
      <c r="CE3" s="1195"/>
      <c r="CF3" s="1195"/>
      <c r="CG3" s="1196"/>
      <c r="CH3" s="1197">
        <v>40704</v>
      </c>
      <c r="CI3" s="1198"/>
      <c r="CJ3" s="1198"/>
      <c r="CK3" s="1198"/>
      <c r="CL3" s="1198"/>
      <c r="CM3" s="1199"/>
      <c r="CN3" s="1194">
        <v>40787</v>
      </c>
      <c r="CO3" s="1195"/>
      <c r="CP3" s="1195"/>
      <c r="CQ3" s="1195"/>
      <c r="CR3" s="1195"/>
      <c r="CS3" s="1196"/>
      <c r="CT3" s="1200">
        <v>40878</v>
      </c>
      <c r="CU3" s="1201"/>
      <c r="CV3" s="1201"/>
      <c r="CW3" s="1201"/>
      <c r="CX3" s="1201"/>
      <c r="CY3" s="1202"/>
      <c r="CZ3" s="1194">
        <v>40969</v>
      </c>
      <c r="DA3" s="1195"/>
      <c r="DB3" s="1195"/>
      <c r="DC3" s="1195"/>
      <c r="DD3" s="1195"/>
      <c r="DE3" s="1196"/>
      <c r="DF3" s="1197">
        <v>41072</v>
      </c>
      <c r="DG3" s="1198"/>
      <c r="DH3" s="1198"/>
      <c r="DI3" s="1198"/>
      <c r="DJ3" s="1198"/>
      <c r="DK3" s="1199"/>
      <c r="DL3" s="1203">
        <v>41164</v>
      </c>
      <c r="DM3" s="1204"/>
      <c r="DN3" s="1204"/>
      <c r="DO3" s="1204"/>
      <c r="DP3" s="1204"/>
      <c r="DQ3" s="1205"/>
      <c r="DR3" s="1200">
        <v>41255</v>
      </c>
      <c r="DS3" s="1201"/>
      <c r="DT3" s="1201"/>
      <c r="DU3" s="1201"/>
      <c r="DV3" s="1201"/>
      <c r="DW3" s="1202"/>
      <c r="DX3" s="1194">
        <v>41345</v>
      </c>
      <c r="DY3" s="1195"/>
      <c r="DZ3" s="1195"/>
      <c r="EA3" s="1195"/>
      <c r="EB3" s="1195"/>
      <c r="EC3" s="1196"/>
      <c r="ED3" s="1197">
        <v>41437</v>
      </c>
      <c r="EE3" s="1198"/>
      <c r="EF3" s="1198"/>
      <c r="EG3" s="1198"/>
      <c r="EH3" s="1198"/>
      <c r="EI3" s="1199"/>
      <c r="EJ3" s="1204">
        <v>41530</v>
      </c>
      <c r="EK3" s="1204"/>
      <c r="EL3" s="1204"/>
      <c r="EM3" s="1204"/>
      <c r="EN3" s="1204"/>
      <c r="EO3" s="1204"/>
      <c r="EP3" s="1200">
        <v>41620</v>
      </c>
      <c r="EQ3" s="1201"/>
      <c r="ER3" s="1201"/>
      <c r="ES3" s="1201"/>
      <c r="ET3" s="1201"/>
      <c r="EU3" s="1202"/>
      <c r="EV3" s="1194">
        <v>41710</v>
      </c>
      <c r="EW3" s="1195"/>
      <c r="EX3" s="1195"/>
      <c r="EY3" s="1195"/>
      <c r="EZ3" s="1195"/>
      <c r="FA3" s="1196"/>
      <c r="FB3" s="1197">
        <v>41802</v>
      </c>
      <c r="FC3" s="1198"/>
      <c r="FD3" s="1198"/>
      <c r="FE3" s="1198"/>
      <c r="FF3" s="1198"/>
      <c r="FG3" s="1199"/>
      <c r="FH3" s="1203">
        <v>41896</v>
      </c>
      <c r="FI3" s="1204"/>
      <c r="FJ3" s="1204"/>
      <c r="FK3" s="1204"/>
      <c r="FL3" s="1204"/>
      <c r="FM3" s="1205"/>
      <c r="FN3" s="1200">
        <v>41985</v>
      </c>
      <c r="FO3" s="1201"/>
      <c r="FP3" s="1201"/>
      <c r="FQ3" s="1201"/>
      <c r="FR3" s="1201"/>
      <c r="FS3" s="1202"/>
      <c r="FT3" s="1194">
        <v>42064</v>
      </c>
      <c r="FU3" s="1195"/>
      <c r="FV3" s="1195"/>
      <c r="FW3" s="1195"/>
      <c r="FX3" s="1195"/>
      <c r="FY3" s="1196"/>
      <c r="FZ3" s="1197">
        <v>42170</v>
      </c>
      <c r="GA3" s="1198"/>
      <c r="GB3" s="1198"/>
      <c r="GC3" s="1198"/>
      <c r="GD3" s="1198"/>
      <c r="GE3" s="1199"/>
      <c r="GF3" s="1203">
        <v>42248</v>
      </c>
      <c r="GG3" s="1204"/>
      <c r="GH3" s="1204"/>
      <c r="GI3" s="1204"/>
      <c r="GJ3" s="1204"/>
      <c r="GK3" s="1205"/>
      <c r="GL3" s="1200" t="s">
        <v>202</v>
      </c>
      <c r="GM3" s="1201"/>
      <c r="GN3" s="1201"/>
      <c r="GO3" s="1201"/>
      <c r="GP3" s="1201"/>
      <c r="GQ3" s="1202"/>
      <c r="GR3" s="1194">
        <v>42445</v>
      </c>
      <c r="GS3" s="1195"/>
      <c r="GT3" s="1195"/>
      <c r="GU3" s="1195"/>
      <c r="GV3" s="1195"/>
      <c r="GW3" s="1196"/>
      <c r="GX3" s="1197">
        <v>42522</v>
      </c>
      <c r="GY3" s="1198"/>
      <c r="GZ3" s="1198"/>
      <c r="HA3" s="1198"/>
      <c r="HB3" s="1198"/>
      <c r="HC3" s="1199"/>
      <c r="HD3" s="1203">
        <v>42614</v>
      </c>
      <c r="HE3" s="1204"/>
      <c r="HF3" s="1204"/>
      <c r="HG3" s="1204"/>
      <c r="HH3" s="1204"/>
      <c r="HI3" s="1205"/>
      <c r="HJ3" s="1200" t="s">
        <v>228</v>
      </c>
      <c r="HK3" s="1201"/>
      <c r="HL3" s="1201"/>
      <c r="HM3" s="1201"/>
      <c r="HN3" s="1201"/>
      <c r="HO3" s="1202"/>
      <c r="HP3" s="1194">
        <v>42810</v>
      </c>
      <c r="HQ3" s="1195"/>
      <c r="HR3" s="1195"/>
      <c r="HS3" s="1195"/>
      <c r="HT3" s="1195"/>
      <c r="HU3" s="1195"/>
      <c r="HV3" s="1197">
        <v>42903</v>
      </c>
      <c r="HW3" s="1198"/>
      <c r="HX3" s="1198">
        <v>42903</v>
      </c>
      <c r="HY3" s="1198"/>
      <c r="HZ3" s="1198"/>
      <c r="IA3" s="1199"/>
      <c r="IB3" s="1194">
        <v>42979</v>
      </c>
      <c r="IC3" s="1195"/>
      <c r="ID3" s="1195"/>
      <c r="IE3" s="1195"/>
      <c r="IF3" s="1195"/>
      <c r="IG3" s="1195"/>
      <c r="IH3" s="1200" t="s">
        <v>240</v>
      </c>
      <c r="II3" s="1201"/>
      <c r="IJ3" s="1201"/>
      <c r="IK3" s="1201"/>
      <c r="IL3" s="1201"/>
      <c r="IM3" s="1202"/>
      <c r="IN3" s="1194">
        <v>43176</v>
      </c>
      <c r="IO3" s="1195"/>
      <c r="IP3" s="1195"/>
      <c r="IQ3" s="1195"/>
      <c r="IR3" s="1195"/>
      <c r="IS3" s="1195"/>
      <c r="IT3" s="983"/>
      <c r="IU3" s="1197">
        <v>43268</v>
      </c>
      <c r="IV3" s="1198"/>
      <c r="IW3" s="1198"/>
      <c r="IX3" s="1198"/>
      <c r="IY3" s="1198"/>
      <c r="IZ3" s="1199"/>
      <c r="JA3" s="1194">
        <v>43360</v>
      </c>
      <c r="JB3" s="1195"/>
      <c r="JC3" s="1195"/>
      <c r="JD3" s="1195"/>
      <c r="JE3" s="1195"/>
      <c r="JF3" s="1196"/>
      <c r="JG3" s="1200" t="s">
        <v>254</v>
      </c>
      <c r="JH3" s="1201"/>
      <c r="JI3" s="1201"/>
      <c r="JJ3" s="1201"/>
      <c r="JK3" s="1201"/>
      <c r="JL3" s="1202"/>
      <c r="JM3" s="1194">
        <v>43540</v>
      </c>
      <c r="JN3" s="1195"/>
      <c r="JO3" s="1195"/>
      <c r="JP3" s="1195"/>
      <c r="JQ3" s="1195"/>
      <c r="JR3" s="1196"/>
      <c r="JS3" s="1197">
        <v>43617</v>
      </c>
      <c r="JT3" s="1198"/>
      <c r="JU3" s="1198"/>
      <c r="JV3" s="1198"/>
      <c r="JW3" s="1198"/>
      <c r="JX3" s="1199"/>
      <c r="JY3" s="1194">
        <v>43709</v>
      </c>
      <c r="JZ3" s="1195"/>
      <c r="KA3" s="1195"/>
      <c r="KB3" s="1195"/>
      <c r="KC3" s="1195"/>
      <c r="KD3" s="1196"/>
    </row>
    <row r="4" spans="1:290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4" t="s">
        <v>6</v>
      </c>
      <c r="IT4" s="985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  <c r="JS4" s="708" t="s">
        <v>4</v>
      </c>
      <c r="JT4" s="709" t="s">
        <v>5</v>
      </c>
      <c r="JU4" s="709" t="s">
        <v>6</v>
      </c>
      <c r="JV4" s="709" t="s">
        <v>4</v>
      </c>
      <c r="JW4" s="708" t="s">
        <v>5</v>
      </c>
      <c r="JX4" s="709" t="s">
        <v>6</v>
      </c>
      <c r="JY4" s="984" t="s">
        <v>4</v>
      </c>
      <c r="JZ4" s="211" t="s">
        <v>5</v>
      </c>
      <c r="KA4" s="211" t="s">
        <v>6</v>
      </c>
      <c r="KB4" s="211" t="s">
        <v>4</v>
      </c>
      <c r="KC4" s="984" t="s">
        <v>5</v>
      </c>
      <c r="KD4" s="211" t="s">
        <v>6</v>
      </c>
    </row>
    <row r="5" spans="1:290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6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7">
        <v>100</v>
      </c>
      <c r="IU5" s="1022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6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  <c r="JS5" s="840">
        <v>851151</v>
      </c>
      <c r="JT5" s="710">
        <f>SUM(JT7:JT12)</f>
        <v>55948</v>
      </c>
      <c r="JU5" s="710">
        <f>JS5-JT5</f>
        <v>795203</v>
      </c>
      <c r="JV5" s="712">
        <v>100</v>
      </c>
      <c r="JW5" s="712">
        <v>100</v>
      </c>
      <c r="JX5" s="712">
        <v>100</v>
      </c>
      <c r="JY5" s="197">
        <v>851151</v>
      </c>
      <c r="JZ5" s="614">
        <f>SUM(JZ7:JZ12)</f>
        <v>55948</v>
      </c>
      <c r="KA5" s="614">
        <f>JY5-JZ5</f>
        <v>795203</v>
      </c>
      <c r="KB5" s="198">
        <v>100</v>
      </c>
      <c r="KC5" s="198">
        <v>100</v>
      </c>
      <c r="KD5" s="198">
        <v>100</v>
      </c>
    </row>
    <row r="6" spans="1:290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8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2"/>
      <c r="JI6" s="624"/>
      <c r="JJ6" s="623"/>
      <c r="JK6" s="623"/>
      <c r="JL6" s="623"/>
      <c r="JM6" s="197"/>
      <c r="JN6" s="614"/>
      <c r="JO6" s="601"/>
      <c r="JP6" s="198"/>
      <c r="JQ6" s="775"/>
      <c r="JR6" s="619"/>
      <c r="JS6" s="840"/>
      <c r="JT6" s="710"/>
      <c r="JU6" s="710"/>
      <c r="JV6" s="712"/>
      <c r="JW6" s="844"/>
      <c r="JX6" s="712"/>
      <c r="JY6" s="197"/>
      <c r="JZ6" s="614"/>
      <c r="KA6" s="614"/>
      <c r="KB6" s="198"/>
      <c r="KC6" s="10"/>
      <c r="KD6" s="198"/>
    </row>
    <row r="7" spans="1:290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0">
        <v>7.7363939724961472</v>
      </c>
      <c r="IM7" s="970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89">
        <v>7.6923076923076925</v>
      </c>
      <c r="IS7" s="990">
        <f>IP7/$IP$5*100</f>
        <v>10.247258830219636</v>
      </c>
      <c r="IT7" s="991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3">
        <v>8.5</v>
      </c>
      <c r="IZ7" s="1025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89">
        <v>9.5</v>
      </c>
      <c r="JF7" s="1041">
        <f>(JC7/$JC$5*100)</f>
        <v>13.334001845544385</v>
      </c>
      <c r="JG7" s="624">
        <v>104097</v>
      </c>
      <c r="JH7" s="1062">
        <v>5205</v>
      </c>
      <c r="JI7" s="624">
        <f t="shared" ref="JI7:JI34" si="2">(JG7-JH7)</f>
        <v>98892</v>
      </c>
      <c r="JJ7" s="623">
        <v>10.7</v>
      </c>
      <c r="JK7" s="970">
        <v>8.5</v>
      </c>
      <c r="JL7" s="970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  <c r="JS7" s="840">
        <v>117284</v>
      </c>
      <c r="JT7" s="1143">
        <v>5404</v>
      </c>
      <c r="JU7" s="710">
        <f t="shared" ref="JU7:JU34" si="4">JS7-JT7</f>
        <v>111880</v>
      </c>
      <c r="JV7" s="712">
        <v>13.8</v>
      </c>
      <c r="JW7" s="715">
        <v>9.6999999999999993</v>
      </c>
      <c r="JX7" s="712">
        <f>JU7/$JU$5*100</f>
        <v>14.06936342040963</v>
      </c>
      <c r="JY7" s="197">
        <v>117284</v>
      </c>
      <c r="JZ7" s="1154">
        <v>5404</v>
      </c>
      <c r="KA7" s="614">
        <f t="shared" ref="KA7:KA12" si="5">JY7-JZ7</f>
        <v>111880</v>
      </c>
      <c r="KB7" s="198">
        <v>13.8</v>
      </c>
      <c r="KC7" s="704">
        <v>9.6999999999999993</v>
      </c>
      <c r="KD7" s="198">
        <f>KA7/$KA$5*100</f>
        <v>14.06936342040963</v>
      </c>
    </row>
    <row r="8" spans="1:290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0">
        <v>16.440959492420728</v>
      </c>
      <c r="IM8" s="970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89">
        <v>15.632465360726231</v>
      </c>
      <c r="IS8" s="990">
        <f t="shared" ref="IS8:IS34" si="6">IP8/$IP$5*100</f>
        <v>18.699357491847941</v>
      </c>
      <c r="IT8" s="991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3">
        <v>12.5</v>
      </c>
      <c r="IZ8" s="1025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89">
        <v>13.7</v>
      </c>
      <c r="JF8" s="1041">
        <f>(JC8/$JC$5*100)</f>
        <v>16.116965600539917</v>
      </c>
      <c r="JG8" s="624">
        <v>190894</v>
      </c>
      <c r="JH8" s="1062">
        <v>10211</v>
      </c>
      <c r="JI8" s="624">
        <f t="shared" si="2"/>
        <v>180683</v>
      </c>
      <c r="JJ8" s="623">
        <v>19.7</v>
      </c>
      <c r="JK8" s="970">
        <v>16.7</v>
      </c>
      <c r="JL8" s="970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7">JO8/$JO$5*100</f>
        <v>19.168419079687933</v>
      </c>
      <c r="JS8" s="840">
        <v>138280</v>
      </c>
      <c r="JT8" s="1144">
        <v>7576</v>
      </c>
      <c r="JU8" s="710">
        <f t="shared" si="4"/>
        <v>130704</v>
      </c>
      <c r="JV8" s="712">
        <v>16.2</v>
      </c>
      <c r="JW8" s="712">
        <v>13.5</v>
      </c>
      <c r="JX8" s="712">
        <f t="shared" ref="JX8:JX34" si="8">JU8/$JU$5*100</f>
        <v>16.436557709163573</v>
      </c>
      <c r="JY8" s="197">
        <v>138280</v>
      </c>
      <c r="JZ8" s="1155">
        <v>7576</v>
      </c>
      <c r="KA8" s="614">
        <f t="shared" si="5"/>
        <v>130704</v>
      </c>
      <c r="KB8" s="198">
        <v>16.2</v>
      </c>
      <c r="KC8" s="198">
        <v>13.5</v>
      </c>
      <c r="KD8" s="198">
        <f t="shared" ref="KD8:KD34" si="9">KA8/$KA$5*100</f>
        <v>16.436557709163573</v>
      </c>
    </row>
    <row r="9" spans="1:290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0">
        <v>13.693566971433702</v>
      </c>
      <c r="IM9" s="970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89">
        <v>15.402532250358336</v>
      </c>
      <c r="IS9" s="990">
        <f t="shared" si="6"/>
        <v>16.569628784989479</v>
      </c>
      <c r="IT9" s="991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3">
        <v>14.9</v>
      </c>
      <c r="IZ9" s="1025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89">
        <v>13.2</v>
      </c>
      <c r="JF9" s="1041">
        <f t="shared" ref="JF9:JF34" si="10">(JC9/$JC$5*100)</f>
        <v>13.111815427534216</v>
      </c>
      <c r="JG9" s="624">
        <v>144047</v>
      </c>
      <c r="JH9" s="1062">
        <v>8807</v>
      </c>
      <c r="JI9" s="624">
        <f t="shared" si="2"/>
        <v>135240</v>
      </c>
      <c r="JJ9" s="623">
        <v>14.9</v>
      </c>
      <c r="JK9" s="970">
        <v>14.4</v>
      </c>
      <c r="JL9" s="970">
        <f t="shared" ref="JL9:JL34" si="11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7"/>
        <v>16.402694219908064</v>
      </c>
      <c r="JS9" s="840">
        <v>111343</v>
      </c>
      <c r="JT9" s="1144">
        <v>7445</v>
      </c>
      <c r="JU9" s="710">
        <f t="shared" si="4"/>
        <v>103898</v>
      </c>
      <c r="JV9" s="712">
        <v>13.1</v>
      </c>
      <c r="JW9" s="712">
        <v>13.3</v>
      </c>
      <c r="JX9" s="712">
        <f t="shared" si="8"/>
        <v>13.065594571449052</v>
      </c>
      <c r="JY9" s="197">
        <v>111343</v>
      </c>
      <c r="JZ9" s="1155">
        <v>7445</v>
      </c>
      <c r="KA9" s="614">
        <f t="shared" si="5"/>
        <v>103898</v>
      </c>
      <c r="KB9" s="198">
        <v>13.1</v>
      </c>
      <c r="KC9" s="198">
        <v>13.3</v>
      </c>
      <c r="KD9" s="198">
        <f t="shared" si="9"/>
        <v>13.065594571449052</v>
      </c>
    </row>
    <row r="10" spans="1:290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0">
        <v>16.150657668307719</v>
      </c>
      <c r="IM10" s="970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89">
        <v>16.07590778786431</v>
      </c>
      <c r="IS10" s="990">
        <f t="shared" si="6"/>
        <v>15.49579058155425</v>
      </c>
      <c r="IT10" s="991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3">
        <v>17.600000000000001</v>
      </c>
      <c r="IZ10" s="1025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89">
        <v>17.600000000000001</v>
      </c>
      <c r="JF10" s="1041">
        <f t="shared" si="10"/>
        <v>16.734400474117876</v>
      </c>
      <c r="JG10" s="624">
        <v>146549</v>
      </c>
      <c r="JH10" s="1062">
        <v>9969</v>
      </c>
      <c r="JI10" s="624">
        <f t="shared" si="2"/>
        <v>136580</v>
      </c>
      <c r="JJ10" s="623">
        <v>15.1</v>
      </c>
      <c r="JK10" s="970">
        <v>16.3</v>
      </c>
      <c r="JL10" s="970">
        <f t="shared" si="11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7"/>
        <v>15.517224567801321</v>
      </c>
      <c r="JS10" s="840">
        <v>145774</v>
      </c>
      <c r="JT10" s="1144">
        <v>10293</v>
      </c>
      <c r="JU10" s="710">
        <f t="shared" si="4"/>
        <v>135481</v>
      </c>
      <c r="JV10" s="712">
        <v>17.100000000000001</v>
      </c>
      <c r="JW10" s="712">
        <v>18.399999999999999</v>
      </c>
      <c r="JX10" s="712">
        <f t="shared" si="8"/>
        <v>17.037284819096506</v>
      </c>
      <c r="JY10" s="197">
        <v>145774</v>
      </c>
      <c r="JZ10" s="1155">
        <v>10293</v>
      </c>
      <c r="KA10" s="614">
        <f t="shared" si="5"/>
        <v>135481</v>
      </c>
      <c r="KB10" s="198">
        <v>17.100000000000001</v>
      </c>
      <c r="KC10" s="198">
        <v>18.399999999999999</v>
      </c>
      <c r="KD10" s="198">
        <f t="shared" si="9"/>
        <v>17.037284819096506</v>
      </c>
    </row>
    <row r="11" spans="1:290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0">
        <v>15.843895431487272</v>
      </c>
      <c r="IM11" s="970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89">
        <v>16.084866220735787</v>
      </c>
      <c r="IS11" s="990">
        <f t="shared" si="6"/>
        <v>14.891616375715591</v>
      </c>
      <c r="IT11" s="991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3">
        <v>16.5</v>
      </c>
      <c r="IZ11" s="1025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89">
        <v>16.3</v>
      </c>
      <c r="JF11" s="1041">
        <f t="shared" si="10"/>
        <v>15.164561040986182</v>
      </c>
      <c r="JG11" s="624">
        <v>143485</v>
      </c>
      <c r="JH11" s="1062">
        <v>9545</v>
      </c>
      <c r="JI11" s="624">
        <f t="shared" si="2"/>
        <v>133940</v>
      </c>
      <c r="JJ11" s="623">
        <v>14.8</v>
      </c>
      <c r="JK11" s="970">
        <v>15.6</v>
      </c>
      <c r="JL11" s="970">
        <f t="shared" si="11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7"/>
        <v>14.73207852977152</v>
      </c>
      <c r="JS11" s="840">
        <v>129543</v>
      </c>
      <c r="JT11" s="1144">
        <v>9232</v>
      </c>
      <c r="JU11" s="710">
        <f t="shared" si="4"/>
        <v>120311</v>
      </c>
      <c r="JV11" s="712">
        <v>15.2</v>
      </c>
      <c r="JW11" s="712">
        <v>16.5</v>
      </c>
      <c r="JX11" s="712">
        <f t="shared" si="8"/>
        <v>15.129595839049903</v>
      </c>
      <c r="JY11" s="197">
        <v>129543</v>
      </c>
      <c r="JZ11" s="1155">
        <v>9232</v>
      </c>
      <c r="KA11" s="614">
        <f t="shared" si="5"/>
        <v>120311</v>
      </c>
      <c r="KB11" s="198">
        <v>15.2</v>
      </c>
      <c r="KC11" s="198">
        <v>16.5</v>
      </c>
      <c r="KD11" s="198">
        <f t="shared" si="9"/>
        <v>15.129595839049903</v>
      </c>
    </row>
    <row r="12" spans="1:290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0">
        <v>30.134526463854428</v>
      </c>
      <c r="IM12" s="970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89">
        <v>29.111920688007643</v>
      </c>
      <c r="IS12" s="990">
        <f t="shared" si="6"/>
        <v>24.096347935673101</v>
      </c>
      <c r="IT12" s="991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3">
        <v>29.9</v>
      </c>
      <c r="IZ12" s="1025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89">
        <v>29.7</v>
      </c>
      <c r="JF12" s="1041">
        <f t="shared" si="10"/>
        <v>25.538255611277428</v>
      </c>
      <c r="JG12" s="624">
        <v>239816</v>
      </c>
      <c r="JH12" s="1062">
        <v>17381</v>
      </c>
      <c r="JI12" s="624">
        <f t="shared" si="2"/>
        <v>222435</v>
      </c>
      <c r="JJ12" s="623">
        <v>24.8</v>
      </c>
      <c r="JK12" s="970">
        <v>28.4</v>
      </c>
      <c r="JL12" s="970">
        <f t="shared" si="11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7"/>
        <v>23.6067097646512</v>
      </c>
      <c r="JS12" s="840">
        <v>208927</v>
      </c>
      <c r="JT12" s="1144">
        <v>15998</v>
      </c>
      <c r="JU12" s="710">
        <f t="shared" si="4"/>
        <v>192929</v>
      </c>
      <c r="JV12" s="712">
        <v>24.5</v>
      </c>
      <c r="JW12" s="712">
        <v>28.6</v>
      </c>
      <c r="JX12" s="712">
        <f t="shared" si="8"/>
        <v>24.261603640831336</v>
      </c>
      <c r="JY12" s="197">
        <v>208927</v>
      </c>
      <c r="JZ12" s="1155">
        <v>15998</v>
      </c>
      <c r="KA12" s="614">
        <f t="shared" si="5"/>
        <v>192929</v>
      </c>
      <c r="KB12" s="198">
        <v>24.5</v>
      </c>
      <c r="KC12" s="198">
        <v>28.6</v>
      </c>
      <c r="KD12" s="198">
        <f t="shared" si="9"/>
        <v>24.261603640831336</v>
      </c>
    </row>
    <row r="13" spans="1:290">
      <c r="A13" s="207" t="s">
        <v>201</v>
      </c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1"/>
      <c r="IM13" s="971"/>
      <c r="IN13" s="197"/>
      <c r="IO13" s="614"/>
      <c r="IP13" s="203"/>
      <c r="IQ13" s="198"/>
      <c r="IR13" s="989"/>
      <c r="IS13" s="990"/>
      <c r="IT13" s="991"/>
      <c r="IU13" s="840"/>
      <c r="IV13" s="710"/>
      <c r="IW13" s="713"/>
      <c r="IX13" s="712"/>
      <c r="IY13" s="1023"/>
      <c r="IZ13" s="1025"/>
      <c r="JA13" s="197"/>
      <c r="JB13" s="614"/>
      <c r="JC13" s="203"/>
      <c r="JD13" s="198"/>
      <c r="JE13" s="989"/>
      <c r="JF13" s="1041"/>
      <c r="JG13" s="624"/>
      <c r="JH13" s="1062"/>
      <c r="JI13" s="624"/>
      <c r="JJ13" s="623"/>
      <c r="JK13" s="971"/>
      <c r="JL13" s="970"/>
      <c r="JM13" s="617"/>
      <c r="JN13" s="617"/>
      <c r="JO13" s="601"/>
      <c r="JP13" s="618"/>
      <c r="JQ13" s="845"/>
      <c r="JR13" s="616"/>
      <c r="JS13" s="840"/>
      <c r="JT13" s="710"/>
      <c r="JU13" s="710"/>
      <c r="JV13" s="712"/>
      <c r="JW13" s="712"/>
      <c r="JX13" s="712"/>
      <c r="JY13" s="197"/>
      <c r="JZ13" s="614"/>
      <c r="KA13" s="614"/>
      <c r="KB13" s="198"/>
      <c r="KC13" s="198"/>
      <c r="KD13" s="198"/>
    </row>
    <row r="14" spans="1:290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1"/>
      <c r="IM14" s="971"/>
      <c r="IN14" s="197"/>
      <c r="IO14" s="614"/>
      <c r="IP14" s="203"/>
      <c r="IQ14" s="198"/>
      <c r="IR14" s="989"/>
      <c r="IS14" s="990"/>
      <c r="IT14" s="991"/>
      <c r="IU14" s="840"/>
      <c r="IV14" s="710"/>
      <c r="IW14" s="713"/>
      <c r="IX14" s="712"/>
      <c r="IY14" s="1023"/>
      <c r="IZ14" s="1025"/>
      <c r="JA14" s="197"/>
      <c r="JB14" s="614"/>
      <c r="JC14" s="203"/>
      <c r="JD14" s="198"/>
      <c r="JE14" s="989"/>
      <c r="JF14" s="1041"/>
      <c r="JG14" s="624"/>
      <c r="JH14" s="1062"/>
      <c r="JI14" s="624"/>
      <c r="JJ14" s="623"/>
      <c r="JK14" s="971"/>
      <c r="JL14" s="970"/>
      <c r="JM14" s="617"/>
      <c r="JN14" s="617"/>
      <c r="JO14" s="601"/>
      <c r="JP14" s="618"/>
      <c r="JQ14" s="845"/>
      <c r="JR14" s="616"/>
      <c r="JS14" s="840"/>
      <c r="JT14" s="710"/>
      <c r="JU14" s="710"/>
      <c r="JV14" s="712"/>
      <c r="JW14" s="712"/>
      <c r="JX14" s="712"/>
      <c r="JY14" s="197"/>
      <c r="JZ14" s="614"/>
      <c r="KA14" s="614"/>
      <c r="KB14" s="198"/>
      <c r="KC14" s="198"/>
      <c r="KD14" s="198"/>
    </row>
    <row r="15" spans="1:290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1">
        <v>4.3485417570742362</v>
      </c>
      <c r="IM15" s="971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89">
        <v>4.3717152412804587</v>
      </c>
      <c r="IS15" s="990">
        <f t="shared" si="6"/>
        <v>12.657517891613448</v>
      </c>
      <c r="IT15" s="991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3">
        <v>4.3</v>
      </c>
      <c r="IZ15" s="1025">
        <f>(IW15/$IW$5*100)</f>
        <v>12.318646378221352</v>
      </c>
      <c r="JA15" s="197">
        <v>123066</v>
      </c>
      <c r="JB15" s="614">
        <v>2771</v>
      </c>
      <c r="JC15" s="203">
        <f t="shared" ref="JC15:JC20" si="12">(JA15-JB15)</f>
        <v>120295</v>
      </c>
      <c r="JD15" s="198">
        <v>11.8</v>
      </c>
      <c r="JE15" s="989">
        <v>4.5999999999999996</v>
      </c>
      <c r="JF15" s="1041">
        <f t="shared" si="10"/>
        <v>13.553709510412453</v>
      </c>
      <c r="JG15" s="624">
        <v>118577</v>
      </c>
      <c r="JH15" s="1062">
        <v>2692</v>
      </c>
      <c r="JI15" s="624">
        <f t="shared" si="2"/>
        <v>115885</v>
      </c>
      <c r="JJ15" s="623">
        <v>12.2</v>
      </c>
      <c r="JK15" s="971">
        <v>4.4000000000000004</v>
      </c>
      <c r="JL15" s="970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7"/>
        <v>12.346955026635595</v>
      </c>
      <c r="JS15" s="840">
        <v>107956</v>
      </c>
      <c r="JT15" s="710">
        <v>2598</v>
      </c>
      <c r="JU15" s="710">
        <f t="shared" si="4"/>
        <v>105358</v>
      </c>
      <c r="JV15" s="712">
        <v>12.7</v>
      </c>
      <c r="JW15" s="712">
        <v>4.5999999999999996</v>
      </c>
      <c r="JX15" s="712">
        <f t="shared" si="8"/>
        <v>13.249195488447604</v>
      </c>
      <c r="JY15" s="197">
        <v>107956</v>
      </c>
      <c r="JZ15" s="614">
        <v>2598</v>
      </c>
      <c r="KA15" s="614">
        <f t="shared" ref="KA15:KA20" si="13">JY15-JZ15</f>
        <v>105358</v>
      </c>
      <c r="KB15" s="198">
        <v>12.7</v>
      </c>
      <c r="KC15" s="198">
        <v>4.5999999999999996</v>
      </c>
      <c r="KD15" s="198">
        <f t="shared" si="9"/>
        <v>13.249195488447604</v>
      </c>
    </row>
    <row r="16" spans="1:290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1">
        <v>12.869049934906549</v>
      </c>
      <c r="IM16" s="971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89">
        <v>13.038999044433828</v>
      </c>
      <c r="IS16" s="990">
        <f t="shared" si="6"/>
        <v>29.334540251131241</v>
      </c>
      <c r="IT16" s="991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3">
        <v>13</v>
      </c>
      <c r="IZ16" s="1025">
        <f t="shared" ref="IZ16:IZ34" si="14">(IW16/$IW$5*100)</f>
        <v>29.626468061359425</v>
      </c>
      <c r="JA16" s="197">
        <v>269392</v>
      </c>
      <c r="JB16" s="614">
        <v>7746</v>
      </c>
      <c r="JC16" s="203">
        <f t="shared" si="12"/>
        <v>261646</v>
      </c>
      <c r="JD16" s="198">
        <v>28.6</v>
      </c>
      <c r="JE16" s="989">
        <v>12.9</v>
      </c>
      <c r="JF16" s="1041">
        <f t="shared" si="10"/>
        <v>29.479811119010574</v>
      </c>
      <c r="JG16" s="624">
        <v>271669</v>
      </c>
      <c r="JH16" s="1062">
        <v>7873</v>
      </c>
      <c r="JI16" s="624">
        <f t="shared" si="2"/>
        <v>263796</v>
      </c>
      <c r="JJ16" s="623">
        <v>28</v>
      </c>
      <c r="JK16" s="971">
        <v>12.9</v>
      </c>
      <c r="JL16" s="970">
        <f t="shared" si="11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7"/>
        <v>29.284636294396719</v>
      </c>
      <c r="JS16" s="840">
        <v>236233</v>
      </c>
      <c r="JT16" s="710">
        <v>7051</v>
      </c>
      <c r="JU16" s="710">
        <f t="shared" si="4"/>
        <v>229182</v>
      </c>
      <c r="JV16" s="712">
        <v>27.8</v>
      </c>
      <c r="JW16" s="712">
        <v>12.6</v>
      </c>
      <c r="JX16" s="712">
        <f t="shared" si="8"/>
        <v>28.820565314768682</v>
      </c>
      <c r="JY16" s="197">
        <v>236233</v>
      </c>
      <c r="JZ16" s="614">
        <v>7051</v>
      </c>
      <c r="KA16" s="614">
        <f t="shared" si="13"/>
        <v>229182</v>
      </c>
      <c r="KB16" s="198">
        <v>27.8</v>
      </c>
      <c r="KC16" s="198">
        <v>12.6</v>
      </c>
      <c r="KD16" s="198">
        <f t="shared" si="9"/>
        <v>28.820565314768682</v>
      </c>
    </row>
    <row r="17" spans="1:290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1">
        <v>18.660122405614494</v>
      </c>
      <c r="IM17" s="971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89">
        <v>18.924689440993788</v>
      </c>
      <c r="IS17" s="990">
        <f t="shared" si="6"/>
        <v>23.671650729954418</v>
      </c>
      <c r="IT17" s="991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3">
        <v>19.100000000000001</v>
      </c>
      <c r="IZ17" s="1025">
        <f t="shared" si="14"/>
        <v>23.886236480159873</v>
      </c>
      <c r="JA17" s="197">
        <v>223370</v>
      </c>
      <c r="JB17" s="614">
        <v>11423</v>
      </c>
      <c r="JC17" s="203">
        <f t="shared" si="12"/>
        <v>211947</v>
      </c>
      <c r="JD17" s="198">
        <v>23.6</v>
      </c>
      <c r="JE17" s="989">
        <v>19.100000000000001</v>
      </c>
      <c r="JF17" s="1041">
        <f t="shared" si="10"/>
        <v>23.880195100406404</v>
      </c>
      <c r="JG17" s="624">
        <v>230053</v>
      </c>
      <c r="JH17" s="1062">
        <v>11734</v>
      </c>
      <c r="JI17" s="624">
        <f t="shared" si="2"/>
        <v>218319</v>
      </c>
      <c r="JJ17" s="623">
        <v>23.7</v>
      </c>
      <c r="JK17" s="971">
        <v>19.2</v>
      </c>
      <c r="JL17" s="970">
        <f t="shared" si="11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7"/>
        <v>24.386655442556062</v>
      </c>
      <c r="JS17" s="840">
        <v>205106</v>
      </c>
      <c r="JT17" s="710">
        <v>10848</v>
      </c>
      <c r="JU17" s="710">
        <f t="shared" si="4"/>
        <v>194258</v>
      </c>
      <c r="JV17" s="712">
        <v>24.1</v>
      </c>
      <c r="JW17" s="712">
        <v>19.399999999999999</v>
      </c>
      <c r="JX17" s="712">
        <f t="shared" si="8"/>
        <v>24.42873077692111</v>
      </c>
      <c r="JY17" s="197">
        <v>205106</v>
      </c>
      <c r="JZ17" s="614">
        <v>10848</v>
      </c>
      <c r="KA17" s="614">
        <f t="shared" si="13"/>
        <v>194258</v>
      </c>
      <c r="KB17" s="198">
        <v>24.1</v>
      </c>
      <c r="KC17" s="198">
        <v>19.399999999999999</v>
      </c>
      <c r="KD17" s="198">
        <f t="shared" si="9"/>
        <v>24.42873077692111</v>
      </c>
    </row>
    <row r="18" spans="1:290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1">
        <v>26.653897376808779</v>
      </c>
      <c r="IM18" s="971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89">
        <v>26.593107978977542</v>
      </c>
      <c r="IS18" s="990">
        <f t="shared" si="6"/>
        <v>17.559873624781872</v>
      </c>
      <c r="IT18" s="991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3">
        <v>26.3</v>
      </c>
      <c r="IZ18" s="1025">
        <f t="shared" si="14"/>
        <v>17.21683468931526</v>
      </c>
      <c r="JA18" s="197">
        <v>163522</v>
      </c>
      <c r="JB18" s="614">
        <v>15658</v>
      </c>
      <c r="JC18" s="203">
        <f t="shared" si="12"/>
        <v>147864</v>
      </c>
      <c r="JD18" s="198">
        <v>17.8</v>
      </c>
      <c r="JE18" s="989">
        <v>26.2</v>
      </c>
      <c r="JF18" s="1041">
        <f t="shared" si="10"/>
        <v>16.659925209257466</v>
      </c>
      <c r="JG18" s="624">
        <v>173944</v>
      </c>
      <c r="JH18" s="1062">
        <v>16352</v>
      </c>
      <c r="JI18" s="624">
        <f t="shared" si="2"/>
        <v>157592</v>
      </c>
      <c r="JJ18" s="623">
        <v>18</v>
      </c>
      <c r="JK18" s="971">
        <v>26.8</v>
      </c>
      <c r="JL18" s="970">
        <f t="shared" si="11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7"/>
        <v>17.366819318904501</v>
      </c>
      <c r="JS18" s="840">
        <v>150372</v>
      </c>
      <c r="JT18" s="710">
        <v>14958</v>
      </c>
      <c r="JU18" s="710">
        <f t="shared" si="4"/>
        <v>135414</v>
      </c>
      <c r="JV18" s="712">
        <v>17.7</v>
      </c>
      <c r="JW18" s="712">
        <v>26.7</v>
      </c>
      <c r="JX18" s="712">
        <f t="shared" si="8"/>
        <v>17.028859297563013</v>
      </c>
      <c r="JY18" s="197">
        <v>150372</v>
      </c>
      <c r="JZ18" s="614">
        <v>14958</v>
      </c>
      <c r="KA18" s="614">
        <f t="shared" si="13"/>
        <v>135414</v>
      </c>
      <c r="KB18" s="198">
        <v>17.7</v>
      </c>
      <c r="KC18" s="198">
        <v>26.7</v>
      </c>
      <c r="KD18" s="198">
        <f t="shared" si="9"/>
        <v>17.028859297563013</v>
      </c>
    </row>
    <row r="19" spans="1:290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1">
        <v>24.313525970042051</v>
      </c>
      <c r="IM19" s="971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89">
        <v>23.854813664596271</v>
      </c>
      <c r="IS19" s="990">
        <f t="shared" si="6"/>
        <v>11.003110609529253</v>
      </c>
      <c r="IT19" s="991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3">
        <v>23.7</v>
      </c>
      <c r="IZ19" s="1025">
        <f t="shared" si="14"/>
        <v>10.95814267422355</v>
      </c>
      <c r="JA19" s="197">
        <v>107565</v>
      </c>
      <c r="JB19" s="614">
        <v>13944</v>
      </c>
      <c r="JC19" s="203">
        <f t="shared" si="12"/>
        <v>93621</v>
      </c>
      <c r="JD19" s="198">
        <v>11.8</v>
      </c>
      <c r="JE19" s="989">
        <v>23.3</v>
      </c>
      <c r="JF19" s="1041">
        <f t="shared" si="10"/>
        <v>10.548333996212014</v>
      </c>
      <c r="JG19" s="624">
        <v>111430</v>
      </c>
      <c r="JH19" s="1062">
        <v>13991</v>
      </c>
      <c r="JI19" s="624">
        <f t="shared" si="2"/>
        <v>97439</v>
      </c>
      <c r="JJ19" s="623">
        <v>11.5</v>
      </c>
      <c r="JK19" s="971">
        <v>22.9</v>
      </c>
      <c r="JL19" s="970">
        <f t="shared" si="11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7"/>
        <v>10.519136783555595</v>
      </c>
      <c r="JS19" s="840">
        <v>93788</v>
      </c>
      <c r="JT19" s="710">
        <v>12377</v>
      </c>
      <c r="JU19" s="710">
        <f t="shared" si="4"/>
        <v>81411</v>
      </c>
      <c r="JV19" s="712">
        <v>11</v>
      </c>
      <c r="JW19" s="712">
        <v>22.1</v>
      </c>
      <c r="JX19" s="712">
        <f t="shared" si="8"/>
        <v>10.237763187513126</v>
      </c>
      <c r="JY19" s="197">
        <v>93788</v>
      </c>
      <c r="JZ19" s="614">
        <v>12377</v>
      </c>
      <c r="KA19" s="614">
        <f t="shared" si="13"/>
        <v>81411</v>
      </c>
      <c r="KB19" s="198">
        <v>11</v>
      </c>
      <c r="KC19" s="198">
        <v>22.1</v>
      </c>
      <c r="KD19" s="198">
        <f t="shared" si="9"/>
        <v>10.237763187513126</v>
      </c>
    </row>
    <row r="20" spans="1:290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1">
        <v>13.154862555553892</v>
      </c>
      <c r="IM20" s="971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89">
        <v>13.216674629718108</v>
      </c>
      <c r="IS20" s="990">
        <f t="shared" si="6"/>
        <v>5.7733068929897646</v>
      </c>
      <c r="IT20" s="991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3">
        <v>13.7</v>
      </c>
      <c r="IZ20" s="1025">
        <f t="shared" si="14"/>
        <v>5.9936717167205416</v>
      </c>
      <c r="JA20" s="197">
        <v>60478</v>
      </c>
      <c r="JB20" s="614">
        <v>8308</v>
      </c>
      <c r="JC20" s="203">
        <f t="shared" si="12"/>
        <v>52170</v>
      </c>
      <c r="JD20" s="198">
        <v>6.5</v>
      </c>
      <c r="JE20" s="989">
        <v>13.9</v>
      </c>
      <c r="JF20" s="1041">
        <f t="shared" si="10"/>
        <v>5.8780250647010899</v>
      </c>
      <c r="JG20" s="624">
        <v>63215</v>
      </c>
      <c r="JH20" s="1062">
        <v>8476</v>
      </c>
      <c r="JI20" s="624">
        <f t="shared" si="2"/>
        <v>54739</v>
      </c>
      <c r="JJ20" s="623">
        <v>6.5</v>
      </c>
      <c r="JK20" s="971">
        <v>13.9</v>
      </c>
      <c r="JL20" s="970">
        <f t="shared" si="11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7"/>
        <v>6.0957971339515264</v>
      </c>
      <c r="JS20" s="840">
        <v>57696</v>
      </c>
      <c r="JT20" s="710">
        <v>8116</v>
      </c>
      <c r="JU20" s="710">
        <f t="shared" si="4"/>
        <v>49580</v>
      </c>
      <c r="JV20" s="712">
        <v>6.8</v>
      </c>
      <c r="JW20" s="712">
        <v>14.5</v>
      </c>
      <c r="JX20" s="712">
        <f t="shared" si="8"/>
        <v>6.2348859347864636</v>
      </c>
      <c r="JY20" s="197">
        <v>57696</v>
      </c>
      <c r="JZ20" s="614">
        <v>8116</v>
      </c>
      <c r="KA20" s="614">
        <f t="shared" si="13"/>
        <v>49580</v>
      </c>
      <c r="KB20" s="198">
        <v>6.8</v>
      </c>
      <c r="KC20" s="198">
        <v>14.5</v>
      </c>
      <c r="KD20" s="198">
        <f t="shared" si="9"/>
        <v>6.2348859347864636</v>
      </c>
    </row>
    <row r="21" spans="1:290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1"/>
      <c r="IM21" s="971"/>
      <c r="IN21" s="197"/>
      <c r="IO21" s="614"/>
      <c r="IP21" s="203"/>
      <c r="IQ21" s="198"/>
      <c r="IR21" s="989"/>
      <c r="IS21" s="990"/>
      <c r="IT21" s="991"/>
      <c r="IU21" s="840"/>
      <c r="IV21" s="710"/>
      <c r="IW21" s="713"/>
      <c r="IX21" s="712"/>
      <c r="IY21" s="1023"/>
      <c r="IZ21" s="1025"/>
      <c r="JA21" s="197"/>
      <c r="JB21" s="614"/>
      <c r="JC21" s="203"/>
      <c r="JD21" s="198"/>
      <c r="JE21" s="989"/>
      <c r="JF21" s="1041"/>
      <c r="JG21" s="624"/>
      <c r="JH21" s="841"/>
      <c r="JI21" s="624"/>
      <c r="JJ21" s="623"/>
      <c r="JK21" s="971"/>
      <c r="JL21" s="970"/>
      <c r="JM21" s="617"/>
      <c r="JN21" s="617"/>
      <c r="JO21" s="601"/>
      <c r="JP21" s="618"/>
      <c r="JQ21" s="845"/>
      <c r="JR21" s="616"/>
      <c r="JS21" s="840"/>
      <c r="JT21" s="710"/>
      <c r="JU21" s="710"/>
      <c r="JV21" s="712"/>
      <c r="JW21" s="712"/>
      <c r="JX21" s="712"/>
      <c r="JY21" s="197"/>
      <c r="JZ21" s="614"/>
      <c r="KA21" s="614"/>
      <c r="KB21" s="198"/>
      <c r="KC21" s="198"/>
      <c r="KD21" s="198"/>
    </row>
    <row r="22" spans="1:290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1">
        <v>6.9238481452107674</v>
      </c>
      <c r="IM22" s="971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89">
        <v>7.0980649784997611</v>
      </c>
      <c r="IS22" s="990">
        <f t="shared" si="6"/>
        <v>14.135081803470733</v>
      </c>
      <c r="IT22" s="991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3">
        <v>7.2</v>
      </c>
      <c r="IZ22" s="1025">
        <f t="shared" si="14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89">
        <v>7.3</v>
      </c>
      <c r="JF22" s="1041">
        <f t="shared" si="10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1">
        <v>7.3</v>
      </c>
      <c r="JL22" s="970">
        <f t="shared" si="11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7"/>
        <v>14.436524729337508</v>
      </c>
      <c r="JS22" s="840">
        <v>125257</v>
      </c>
      <c r="JT22" s="710">
        <v>4243</v>
      </c>
      <c r="JU22" s="710">
        <f t="shared" si="4"/>
        <v>121014</v>
      </c>
      <c r="JV22" s="712">
        <v>14.7</v>
      </c>
      <c r="JW22" s="712">
        <v>7.6</v>
      </c>
      <c r="JX22" s="712">
        <f t="shared" si="8"/>
        <v>15.218000938125234</v>
      </c>
      <c r="JY22" s="197">
        <v>125257</v>
      </c>
      <c r="JZ22" s="614">
        <v>4243</v>
      </c>
      <c r="KA22" s="614">
        <f t="shared" ref="KA22:KA34" si="15">JY22-JZ22</f>
        <v>121014</v>
      </c>
      <c r="KB22" s="198">
        <v>14.7</v>
      </c>
      <c r="KC22" s="198">
        <v>7.6</v>
      </c>
      <c r="KD22" s="198">
        <f t="shared" si="9"/>
        <v>15.218000938125234</v>
      </c>
    </row>
    <row r="23" spans="1:290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1">
        <v>19.484639442141649</v>
      </c>
      <c r="IM23" s="971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89">
        <v>19.423375537505972</v>
      </c>
      <c r="IS23" s="990">
        <f t="shared" si="6"/>
        <v>21.661605870458573</v>
      </c>
      <c r="IT23" s="991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3">
        <v>19.5</v>
      </c>
      <c r="IZ23" s="1025">
        <f t="shared" si="14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89">
        <v>19.899999999999999</v>
      </c>
      <c r="JF23" s="1041">
        <f t="shared" si="10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1">
        <v>19.7</v>
      </c>
      <c r="JL23" s="970">
        <f t="shared" si="11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7"/>
        <v>21.909875592218096</v>
      </c>
      <c r="JS23" s="840">
        <v>190140</v>
      </c>
      <c r="JT23" s="710">
        <v>11050</v>
      </c>
      <c r="JU23" s="710">
        <f t="shared" si="4"/>
        <v>179090</v>
      </c>
      <c r="JV23" s="712">
        <v>22.3</v>
      </c>
      <c r="JW23" s="712">
        <v>19.8</v>
      </c>
      <c r="JX23" s="712">
        <f t="shared" si="8"/>
        <v>22.521293304979988</v>
      </c>
      <c r="JY23" s="197">
        <v>190140</v>
      </c>
      <c r="JZ23" s="614">
        <v>11050</v>
      </c>
      <c r="KA23" s="614">
        <f t="shared" si="15"/>
        <v>179090</v>
      </c>
      <c r="KB23" s="198">
        <v>22.3</v>
      </c>
      <c r="KC23" s="198">
        <v>19.8</v>
      </c>
      <c r="KD23" s="198">
        <f t="shared" si="9"/>
        <v>22.521293304979988</v>
      </c>
    </row>
    <row r="24" spans="1:290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1">
        <v>7.7932572163945713</v>
      </c>
      <c r="IM24" s="971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89">
        <v>7.9491161012900147</v>
      </c>
      <c r="IS24" s="990">
        <f t="shared" si="6"/>
        <v>11.206582904230487</v>
      </c>
      <c r="IT24" s="991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3">
        <v>8.1999999999999993</v>
      </c>
      <c r="IZ24" s="1025">
        <f t="shared" si="14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89">
        <v>8.1999999999999993</v>
      </c>
      <c r="JF24" s="1041">
        <f t="shared" si="10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1">
        <v>8</v>
      </c>
      <c r="JL24" s="970">
        <f t="shared" si="11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7"/>
        <v>11.616087747409841</v>
      </c>
      <c r="JS24" s="840">
        <v>99647</v>
      </c>
      <c r="JT24" s="710">
        <v>4740</v>
      </c>
      <c r="JU24" s="710">
        <f t="shared" si="4"/>
        <v>94907</v>
      </c>
      <c r="JV24" s="712">
        <v>11.7</v>
      </c>
      <c r="JW24" s="712">
        <v>8.5</v>
      </c>
      <c r="JX24" s="712">
        <f t="shared" si="8"/>
        <v>11.934939883275089</v>
      </c>
      <c r="JY24" s="197">
        <v>99647</v>
      </c>
      <c r="JZ24" s="614">
        <v>4740</v>
      </c>
      <c r="KA24" s="614">
        <f t="shared" si="15"/>
        <v>94907</v>
      </c>
      <c r="KB24" s="198">
        <v>11.7</v>
      </c>
      <c r="KC24" s="198">
        <v>8.5</v>
      </c>
      <c r="KD24" s="198">
        <f t="shared" si="9"/>
        <v>11.934939883275089</v>
      </c>
    </row>
    <row r="25" spans="1:290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1">
        <v>33.890493363460877</v>
      </c>
      <c r="IM25" s="971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89">
        <v>33.97933588150979</v>
      </c>
      <c r="IS25" s="990">
        <f t="shared" si="6"/>
        <v>25.472175700179772</v>
      </c>
      <c r="IT25" s="991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3">
        <v>33.9</v>
      </c>
      <c r="IZ25" s="1025">
        <f t="shared" si="14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89">
        <v>33.700000000000003</v>
      </c>
      <c r="JF25" s="1041">
        <f t="shared" si="10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1">
        <v>34.1</v>
      </c>
      <c r="JL25" s="970">
        <f t="shared" si="11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7"/>
        <v>25.042767544985821</v>
      </c>
      <c r="JS25" s="840">
        <v>212719</v>
      </c>
      <c r="JT25" s="710">
        <v>18942</v>
      </c>
      <c r="JU25" s="710">
        <f t="shared" si="4"/>
        <v>193777</v>
      </c>
      <c r="JV25" s="712">
        <v>25</v>
      </c>
      <c r="JW25" s="712">
        <v>33.9</v>
      </c>
      <c r="JX25" s="712">
        <f t="shared" si="8"/>
        <v>24.368243077553782</v>
      </c>
      <c r="JY25" s="197">
        <v>212719</v>
      </c>
      <c r="JZ25" s="614">
        <v>18942</v>
      </c>
      <c r="KA25" s="614">
        <f t="shared" si="15"/>
        <v>193777</v>
      </c>
      <c r="KB25" s="198">
        <v>25</v>
      </c>
      <c r="KC25" s="198">
        <v>33.9</v>
      </c>
      <c r="KD25" s="198">
        <f t="shared" si="9"/>
        <v>24.368243077553782</v>
      </c>
    </row>
    <row r="26" spans="1:290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1">
        <v>31.907761832792136</v>
      </c>
      <c r="IM26" s="971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89">
        <v>31.550107501194457</v>
      </c>
      <c r="IS26" s="990">
        <f t="shared" si="6"/>
        <v>27.524553721660432</v>
      </c>
      <c r="IT26" s="991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3">
        <v>31.2</v>
      </c>
      <c r="IZ26" s="1025">
        <f t="shared" si="14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89">
        <v>30.9</v>
      </c>
      <c r="JF26" s="1041">
        <f t="shared" si="10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1">
        <v>30.9</v>
      </c>
      <c r="JL26" s="970">
        <f t="shared" si="11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7"/>
        <v>26.994744386048737</v>
      </c>
      <c r="JS26" s="840">
        <v>223388</v>
      </c>
      <c r="JT26" s="710">
        <v>16973</v>
      </c>
      <c r="JU26" s="710">
        <f t="shared" si="4"/>
        <v>206415</v>
      </c>
      <c r="JV26" s="712">
        <v>26.2</v>
      </c>
      <c r="JW26" s="712">
        <v>30.3</v>
      </c>
      <c r="JX26" s="712">
        <f t="shared" si="8"/>
        <v>25.957522796065913</v>
      </c>
      <c r="JY26" s="197">
        <v>223388</v>
      </c>
      <c r="JZ26" s="614">
        <v>16973</v>
      </c>
      <c r="KA26" s="614">
        <f t="shared" si="15"/>
        <v>206415</v>
      </c>
      <c r="KB26" s="198">
        <v>26.2</v>
      </c>
      <c r="KC26" s="198">
        <v>30.3</v>
      </c>
      <c r="KD26" s="198">
        <f t="shared" si="9"/>
        <v>25.957522796065913</v>
      </c>
    </row>
    <row r="27" spans="1:290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1"/>
      <c r="IM27" s="971"/>
      <c r="IN27" s="197"/>
      <c r="IO27" s="614"/>
      <c r="IP27" s="203"/>
      <c r="IQ27" s="198"/>
      <c r="IR27" s="989"/>
      <c r="IS27" s="990"/>
      <c r="IT27" s="991"/>
      <c r="IU27" s="840"/>
      <c r="IV27" s="710"/>
      <c r="IW27" s="713"/>
      <c r="IX27" s="712"/>
      <c r="IY27" s="1023"/>
      <c r="IZ27" s="1025"/>
      <c r="JA27" s="197"/>
      <c r="JB27" s="614"/>
      <c r="JC27" s="203"/>
      <c r="JD27" s="198"/>
      <c r="JE27" s="989"/>
      <c r="JF27" s="1041"/>
      <c r="JG27" s="841"/>
      <c r="JH27" s="621"/>
      <c r="JI27" s="624"/>
      <c r="JJ27" s="623"/>
      <c r="JK27" s="971"/>
      <c r="JL27" s="970"/>
      <c r="JM27" s="617"/>
      <c r="JN27" s="617"/>
      <c r="JO27" s="601"/>
      <c r="JP27" s="618"/>
      <c r="JQ27" s="845"/>
      <c r="JR27" s="616"/>
      <c r="JS27" s="840"/>
      <c r="JT27" s="710"/>
      <c r="JU27" s="710"/>
      <c r="JV27" s="712"/>
      <c r="JW27" s="712"/>
      <c r="JX27" s="712"/>
      <c r="JY27" s="197"/>
      <c r="JZ27" s="614"/>
      <c r="KA27" s="614"/>
      <c r="KB27" s="198"/>
      <c r="KC27" s="198"/>
      <c r="KD27" s="198"/>
    </row>
    <row r="28" spans="1:290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1">
        <v>14.103580887964446</v>
      </c>
      <c r="IM28" s="971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89">
        <v>14.32602723363593</v>
      </c>
      <c r="IS28" s="990">
        <f t="shared" si="6"/>
        <v>20.191357597193136</v>
      </c>
      <c r="IT28" s="991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3">
        <v>14.5</v>
      </c>
      <c r="IZ28" s="1025">
        <f t="shared" si="14"/>
        <v>20.059819812666053</v>
      </c>
      <c r="JA28" s="197">
        <v>187988</v>
      </c>
      <c r="JB28" s="614">
        <v>8779</v>
      </c>
      <c r="JC28" s="203">
        <f t="shared" ref="JC28:JC34" si="16">(JA28-JB28)</f>
        <v>179209</v>
      </c>
      <c r="JD28" s="198">
        <v>19.8</v>
      </c>
      <c r="JE28" s="989">
        <v>14.7</v>
      </c>
      <c r="JF28" s="1041">
        <f t="shared" si="10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1">
        <v>14.7</v>
      </c>
      <c r="JL28" s="970">
        <f t="shared" si="11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7"/>
        <v>20.454749824758697</v>
      </c>
      <c r="JS28" s="840">
        <v>169051</v>
      </c>
      <c r="JT28" s="710">
        <v>8160</v>
      </c>
      <c r="JU28" s="710">
        <f t="shared" si="4"/>
        <v>160891</v>
      </c>
      <c r="JV28" s="712">
        <v>19.899999999999999</v>
      </c>
      <c r="JW28" s="712">
        <v>14.6</v>
      </c>
      <c r="JX28" s="712">
        <f t="shared" si="8"/>
        <v>20.232695299187757</v>
      </c>
      <c r="JY28" s="197">
        <v>169051</v>
      </c>
      <c r="JZ28" s="614">
        <v>8160</v>
      </c>
      <c r="KA28" s="614">
        <f t="shared" si="15"/>
        <v>160891</v>
      </c>
      <c r="KB28" s="198">
        <v>19.899999999999999</v>
      </c>
      <c r="KC28" s="198">
        <v>14.6</v>
      </c>
      <c r="KD28" s="198">
        <f t="shared" si="9"/>
        <v>20.232695299187757</v>
      </c>
    </row>
    <row r="29" spans="1:290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1">
        <v>17.376210214434284</v>
      </c>
      <c r="IM29" s="971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89">
        <v>17.488354037267083</v>
      </c>
      <c r="IS29" s="990">
        <f t="shared" si="6"/>
        <v>24.186866770516222</v>
      </c>
      <c r="IT29" s="991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3">
        <v>17.600000000000001</v>
      </c>
      <c r="IZ29" s="1025">
        <f t="shared" si="14"/>
        <v>24.215333679635346</v>
      </c>
      <c r="JA29" s="197">
        <v>228991</v>
      </c>
      <c r="JB29" s="614">
        <v>10590</v>
      </c>
      <c r="JC29" s="203">
        <f t="shared" si="16"/>
        <v>218401</v>
      </c>
      <c r="JD29" s="198">
        <v>24.2</v>
      </c>
      <c r="JE29" s="989">
        <v>17.7</v>
      </c>
      <c r="JF29" s="1041">
        <f t="shared" si="10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1">
        <v>17.899999999999999</v>
      </c>
      <c r="JL29" s="970">
        <f t="shared" si="11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7"/>
        <v>25.094879487071147</v>
      </c>
      <c r="JS29" s="840">
        <v>211671</v>
      </c>
      <c r="JT29" s="710">
        <v>10395</v>
      </c>
      <c r="JU29" s="710">
        <f t="shared" si="4"/>
        <v>201276</v>
      </c>
      <c r="JV29" s="712">
        <v>24.9</v>
      </c>
      <c r="JW29" s="712">
        <v>18.600000000000001</v>
      </c>
      <c r="JX29" s="712">
        <f t="shared" si="8"/>
        <v>25.311272719041554</v>
      </c>
      <c r="JY29" s="197">
        <v>211671</v>
      </c>
      <c r="JZ29" s="614">
        <v>10395</v>
      </c>
      <c r="KA29" s="614">
        <f t="shared" si="15"/>
        <v>201276</v>
      </c>
      <c r="KB29" s="198">
        <v>24.9</v>
      </c>
      <c r="KC29" s="198">
        <v>18.600000000000001</v>
      </c>
      <c r="KD29" s="198">
        <f t="shared" si="9"/>
        <v>25.311272719041554</v>
      </c>
    </row>
    <row r="30" spans="1:290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1">
        <v>14.800903826297754</v>
      </c>
      <c r="IM30" s="971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89">
        <v>15.094959388437648</v>
      </c>
      <c r="IS30" s="990">
        <f t="shared" si="6"/>
        <v>15.531393356034574</v>
      </c>
      <c r="IT30" s="991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3">
        <v>15.1</v>
      </c>
      <c r="IZ30" s="1025">
        <f t="shared" si="14"/>
        <v>15.569694382959295</v>
      </c>
      <c r="JA30" s="197">
        <v>145141</v>
      </c>
      <c r="JB30" s="614">
        <v>9065</v>
      </c>
      <c r="JC30" s="203">
        <f t="shared" si="16"/>
        <v>136076</v>
      </c>
      <c r="JD30" s="198">
        <v>15.3</v>
      </c>
      <c r="JE30" s="989">
        <v>15.1</v>
      </c>
      <c r="JF30" s="1041">
        <f t="shared" si="10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1">
        <v>15.4</v>
      </c>
      <c r="JL30" s="970">
        <f t="shared" si="11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7"/>
        <v>15.762399879524992</v>
      </c>
      <c r="JS30" s="840">
        <v>131396</v>
      </c>
      <c r="JT30" s="710">
        <v>8674</v>
      </c>
      <c r="JU30" s="710">
        <f t="shared" si="4"/>
        <v>122722</v>
      </c>
      <c r="JV30" s="712">
        <v>15.4</v>
      </c>
      <c r="JW30" s="712">
        <v>15.5</v>
      </c>
      <c r="JX30" s="712">
        <f t="shared" si="8"/>
        <v>15.432788860202992</v>
      </c>
      <c r="JY30" s="197">
        <v>131396</v>
      </c>
      <c r="JZ30" s="614">
        <v>8674</v>
      </c>
      <c r="KA30" s="614">
        <f t="shared" si="15"/>
        <v>122722</v>
      </c>
      <c r="KB30" s="198">
        <v>15.4</v>
      </c>
      <c r="KC30" s="198">
        <v>15.5</v>
      </c>
      <c r="KD30" s="198">
        <f t="shared" si="9"/>
        <v>15.432788860202992</v>
      </c>
    </row>
    <row r="31" spans="1:290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1">
        <v>21.455399763568618</v>
      </c>
      <c r="IM31" s="971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89">
        <v>21.503225035833733</v>
      </c>
      <c r="IS31" s="990">
        <f t="shared" si="6"/>
        <v>14.860207900694594</v>
      </c>
      <c r="IT31" s="991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3">
        <v>21.4</v>
      </c>
      <c r="IZ31" s="1025">
        <f t="shared" si="14"/>
        <v>14.651773474368687</v>
      </c>
      <c r="JA31" s="197">
        <v>139692</v>
      </c>
      <c r="JB31" s="614">
        <v>12542</v>
      </c>
      <c r="JC31" s="203">
        <f t="shared" si="16"/>
        <v>127150</v>
      </c>
      <c r="JD31" s="198">
        <v>14.7</v>
      </c>
      <c r="JE31" s="989">
        <v>21</v>
      </c>
      <c r="JF31" s="1041">
        <f t="shared" si="10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1">
        <v>21.1</v>
      </c>
      <c r="JL31" s="970">
        <f t="shared" si="11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7"/>
        <v>14.742479250021399</v>
      </c>
      <c r="JS31" s="840">
        <v>126559</v>
      </c>
      <c r="JT31" s="710">
        <v>11616</v>
      </c>
      <c r="JU31" s="710">
        <f t="shared" si="4"/>
        <v>114943</v>
      </c>
      <c r="JV31" s="712">
        <v>14.9</v>
      </c>
      <c r="JW31" s="712">
        <v>20.8</v>
      </c>
      <c r="JX31" s="712">
        <f t="shared" si="8"/>
        <v>14.454548083948376</v>
      </c>
      <c r="JY31" s="197">
        <v>126559</v>
      </c>
      <c r="JZ31" s="614">
        <v>11616</v>
      </c>
      <c r="KA31" s="614">
        <f t="shared" si="15"/>
        <v>114943</v>
      </c>
      <c r="KB31" s="198">
        <v>14.9</v>
      </c>
      <c r="KC31" s="198">
        <v>20.8</v>
      </c>
      <c r="KD31" s="198">
        <f t="shared" si="9"/>
        <v>14.454548083948376</v>
      </c>
    </row>
    <row r="32" spans="1:290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1">
        <v>17.238541308153891</v>
      </c>
      <c r="IM32" s="971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89">
        <v>16.879180602006688</v>
      </c>
      <c r="IS32" s="990">
        <f t="shared" si="6"/>
        <v>8.6541078286111706</v>
      </c>
      <c r="IT32" s="991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3">
        <v>16.7</v>
      </c>
      <c r="IZ32" s="1025">
        <f t="shared" si="14"/>
        <v>8.4885902309746193</v>
      </c>
      <c r="JA32" s="197">
        <v>81794</v>
      </c>
      <c r="JB32" s="614">
        <v>9838</v>
      </c>
      <c r="JC32" s="203">
        <f t="shared" si="16"/>
        <v>71956</v>
      </c>
      <c r="JD32" s="198">
        <v>8.6</v>
      </c>
      <c r="JE32" s="989">
        <v>16.399999999999999</v>
      </c>
      <c r="JF32" s="1041">
        <f t="shared" si="10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1">
        <v>16.3</v>
      </c>
      <c r="JL32" s="970">
        <f t="shared" si="11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7"/>
        <v>8.1661905086927256</v>
      </c>
      <c r="JS32" s="840">
        <v>71377</v>
      </c>
      <c r="JT32" s="710">
        <v>8699</v>
      </c>
      <c r="JU32" s="710">
        <f t="shared" si="4"/>
        <v>62678</v>
      </c>
      <c r="JV32" s="712">
        <v>8.4</v>
      </c>
      <c r="JW32" s="712">
        <v>15.5</v>
      </c>
      <c r="JX32" s="712">
        <f t="shared" si="8"/>
        <v>7.882012517558409</v>
      </c>
      <c r="JY32" s="197">
        <v>71377</v>
      </c>
      <c r="JZ32" s="614">
        <v>8699</v>
      </c>
      <c r="KA32" s="614">
        <f t="shared" si="15"/>
        <v>62678</v>
      </c>
      <c r="KB32" s="198">
        <v>8.4</v>
      </c>
      <c r="KC32" s="198">
        <v>15.5</v>
      </c>
      <c r="KD32" s="198">
        <f t="shared" si="9"/>
        <v>7.882012517558409</v>
      </c>
    </row>
    <row r="33" spans="1:290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1">
        <v>5.8928277492630219</v>
      </c>
      <c r="IM33" s="971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89">
        <v>5.8379120879120876</v>
      </c>
      <c r="IS33" s="990">
        <f t="shared" si="6"/>
        <v>3.1494311847140217</v>
      </c>
      <c r="IT33" s="991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3">
        <v>5.6</v>
      </c>
      <c r="IZ33" s="1025">
        <f t="shared" si="14"/>
        <v>3.1189238609806962</v>
      </c>
      <c r="JA33" s="197">
        <v>29844</v>
      </c>
      <c r="JB33" s="614">
        <v>3390</v>
      </c>
      <c r="JC33" s="203">
        <f t="shared" si="16"/>
        <v>26454</v>
      </c>
      <c r="JD33" s="198">
        <v>3.2</v>
      </c>
      <c r="JE33" s="989">
        <v>5.7</v>
      </c>
      <c r="JF33" s="1041">
        <f t="shared" si="10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1">
        <v>5.6</v>
      </c>
      <c r="JL33" s="970">
        <f t="shared" si="11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7"/>
        <v>3.0170755991519078</v>
      </c>
      <c r="JS33" s="840">
        <v>26680</v>
      </c>
      <c r="JT33" s="710">
        <v>3226</v>
      </c>
      <c r="JU33" s="710">
        <f t="shared" si="4"/>
        <v>23454</v>
      </c>
      <c r="JV33" s="712">
        <v>3.1</v>
      </c>
      <c r="JW33" s="712">
        <v>5.8</v>
      </c>
      <c r="JX33" s="712">
        <f t="shared" si="8"/>
        <v>2.9494355529342822</v>
      </c>
      <c r="JY33" s="197">
        <v>26680</v>
      </c>
      <c r="JZ33" s="614">
        <v>3226</v>
      </c>
      <c r="KA33" s="614">
        <f t="shared" si="15"/>
        <v>23454</v>
      </c>
      <c r="KB33" s="198">
        <v>3.1</v>
      </c>
      <c r="KC33" s="198">
        <v>5.8</v>
      </c>
      <c r="KD33" s="198">
        <f t="shared" si="9"/>
        <v>2.9494355529342822</v>
      </c>
    </row>
    <row r="34" spans="1:290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8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2">
        <v>9.132536250317985</v>
      </c>
      <c r="IM34" s="972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2">
        <v>8.8703416149068328</v>
      </c>
      <c r="IS34" s="993">
        <f t="shared" si="6"/>
        <v>13.426635362236283</v>
      </c>
      <c r="IT34" s="994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24">
        <v>9.1</v>
      </c>
      <c r="IZ34" s="1026">
        <f t="shared" si="14"/>
        <v>13.895864558415305</v>
      </c>
      <c r="JA34" s="852">
        <v>133943</v>
      </c>
      <c r="JB34" s="875">
        <v>5646</v>
      </c>
      <c r="JC34" s="851">
        <f t="shared" si="16"/>
        <v>128297</v>
      </c>
      <c r="JD34" s="853">
        <v>14.1</v>
      </c>
      <c r="JE34" s="992">
        <v>9.4</v>
      </c>
      <c r="JF34" s="1041">
        <f t="shared" si="10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2">
        <v>9</v>
      </c>
      <c r="JL34" s="1063">
        <f t="shared" si="11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7"/>
        <v>12.762225450779132</v>
      </c>
      <c r="JS34" s="864">
        <v>114417</v>
      </c>
      <c r="JT34" s="865">
        <v>5178</v>
      </c>
      <c r="JU34" s="710">
        <f t="shared" si="4"/>
        <v>109239</v>
      </c>
      <c r="JV34" s="867">
        <v>13.4</v>
      </c>
      <c r="JW34" s="867">
        <v>9.3000000000000007</v>
      </c>
      <c r="JX34" s="867">
        <f t="shared" si="8"/>
        <v>13.737246967126632</v>
      </c>
      <c r="JY34" s="852">
        <v>114417</v>
      </c>
      <c r="JZ34" s="875">
        <v>5178</v>
      </c>
      <c r="KA34" s="614">
        <f t="shared" si="15"/>
        <v>109239</v>
      </c>
      <c r="KB34" s="853">
        <v>13.4</v>
      </c>
      <c r="KC34" s="853">
        <v>9.3000000000000007</v>
      </c>
      <c r="KD34" s="198">
        <f t="shared" si="9"/>
        <v>13.737246967126632</v>
      </c>
    </row>
    <row r="35" spans="1:290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3"/>
      <c r="JC35" s="5"/>
      <c r="JF35" s="1042"/>
      <c r="JG35" s="1"/>
      <c r="JO35" s="1013"/>
      <c r="JU35" s="1013"/>
      <c r="JY35" s="544"/>
      <c r="JZ35" s="544"/>
      <c r="KA35" s="1013"/>
      <c r="KB35" s="544"/>
      <c r="KC35" s="544"/>
      <c r="KD35" s="1013"/>
    </row>
    <row r="36" spans="1:290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90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90">
      <c r="IN38" s="15"/>
      <c r="IO38" s="15"/>
      <c r="IP38" s="15"/>
      <c r="IQ38" s="15"/>
      <c r="IR38" s="15"/>
      <c r="IS38" s="10"/>
      <c r="IT38" s="15"/>
    </row>
    <row r="39" spans="1:290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90">
      <c r="IN40" s="15"/>
      <c r="IO40" s="15"/>
      <c r="IP40" s="15"/>
      <c r="IQ40" s="15"/>
      <c r="IR40" s="15"/>
      <c r="IS40" s="10"/>
      <c r="IT40" s="15"/>
    </row>
    <row r="41" spans="1:290">
      <c r="IN41" s="15"/>
      <c r="IO41" s="15"/>
      <c r="IP41" s="15"/>
      <c r="IQ41" s="15"/>
      <c r="IR41" s="15"/>
      <c r="IS41" s="10"/>
      <c r="IT41" s="15"/>
    </row>
    <row r="42" spans="1:290">
      <c r="IN42" s="15"/>
      <c r="IO42" s="15"/>
      <c r="IP42" s="15"/>
      <c r="IQ42" s="15"/>
      <c r="IR42" s="15"/>
      <c r="IS42" s="10"/>
      <c r="IT42" s="15"/>
    </row>
    <row r="43" spans="1:290">
      <c r="IN43" s="15"/>
      <c r="IO43" s="15"/>
      <c r="IP43" s="15"/>
      <c r="IQ43" s="15"/>
      <c r="IR43" s="15"/>
      <c r="IS43" s="10"/>
      <c r="IT43" s="15"/>
    </row>
    <row r="44" spans="1:290">
      <c r="IN44" s="15"/>
      <c r="IO44" s="15"/>
      <c r="IP44" s="15"/>
      <c r="IQ44" s="15"/>
      <c r="IR44" s="15"/>
      <c r="IS44" s="10"/>
      <c r="IT44" s="15"/>
    </row>
    <row r="45" spans="1:290">
      <c r="IN45" s="15"/>
      <c r="IO45" s="15"/>
      <c r="IP45" s="15"/>
      <c r="IQ45" s="15"/>
      <c r="IR45" s="15"/>
      <c r="IS45" s="15"/>
      <c r="IT45" s="15"/>
    </row>
    <row r="46" spans="1:290">
      <c r="IN46" s="15"/>
      <c r="IO46" s="15"/>
      <c r="IP46" s="15"/>
      <c r="IQ46" s="15"/>
      <c r="IR46" s="15"/>
      <c r="IS46" s="15"/>
      <c r="IT46" s="15"/>
    </row>
  </sheetData>
  <mergeCells count="48">
    <mergeCell ref="JY3:KD3"/>
    <mergeCell ref="JS3:JX3"/>
    <mergeCell ref="JM3:JR3"/>
    <mergeCell ref="JG3:JL3"/>
    <mergeCell ref="BV3:CA3"/>
    <mergeCell ref="IN3:IS3"/>
    <mergeCell ref="FT3:FY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AX3:BC3"/>
    <mergeCell ref="B3:G3"/>
    <mergeCell ref="H3:M3"/>
    <mergeCell ref="N3:S3"/>
    <mergeCell ref="T3:Y3"/>
    <mergeCell ref="Z3:AE3"/>
    <mergeCell ref="BP3:BU3"/>
    <mergeCell ref="EP3:EU3"/>
    <mergeCell ref="EJ3:EO3"/>
    <mergeCell ref="CB3:CG3"/>
    <mergeCell ref="DR3:DW3"/>
    <mergeCell ref="ED3:EI3"/>
    <mergeCell ref="CH3:CM3"/>
    <mergeCell ref="CZ3:DE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topLeftCell="E1" zoomScaleNormal="100" workbookViewId="0">
      <pane ySplit="5" topLeftCell="A12" activePane="bottomLeft" state="frozen"/>
      <selection pane="bottomLeft" activeCell="G29" sqref="G29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206" t="s">
        <v>247</v>
      </c>
      <c r="C2" s="1206"/>
      <c r="D2" s="1206"/>
      <c r="E2" s="1206"/>
      <c r="F2" s="1206"/>
      <c r="G2" s="1206"/>
      <c r="H2" s="1206"/>
      <c r="I2" s="1206"/>
      <c r="J2" s="1206"/>
      <c r="K2" s="1206"/>
      <c r="L2" s="1206"/>
      <c r="M2" s="1206"/>
      <c r="N2" s="1206"/>
      <c r="O2" s="1206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209" t="s">
        <v>37</v>
      </c>
      <c r="C4" s="1211" t="s">
        <v>38</v>
      </c>
      <c r="D4" s="1211"/>
      <c r="E4" s="1211"/>
      <c r="F4" s="1211" t="s">
        <v>108</v>
      </c>
      <c r="G4" s="1211"/>
      <c r="H4" s="1211"/>
      <c r="I4" s="1207" t="s">
        <v>109</v>
      </c>
      <c r="J4" s="1207" t="s">
        <v>110</v>
      </c>
      <c r="K4" s="1211" t="s">
        <v>121</v>
      </c>
      <c r="L4" s="1211"/>
      <c r="M4" s="1211"/>
      <c r="N4" s="1207" t="s">
        <v>111</v>
      </c>
      <c r="O4" s="1207" t="s">
        <v>112</v>
      </c>
    </row>
    <row r="5" spans="2:17" ht="104.25" customHeight="1">
      <c r="B5" s="1210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208"/>
      <c r="J5" s="1208"/>
      <c r="K5" s="136" t="s">
        <v>39</v>
      </c>
      <c r="L5" s="136" t="s">
        <v>40</v>
      </c>
      <c r="M5" s="136" t="s">
        <v>41</v>
      </c>
      <c r="N5" s="1208"/>
      <c r="O5" s="1208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258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zoomScaleNormal="100" workbookViewId="0">
      <pane ySplit="2" topLeftCell="A177" activePane="bottomLeft" state="frozen"/>
      <selection pane="bottomLeft" activeCell="C200" sqref="C20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274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214" t="s">
        <v>9</v>
      </c>
      <c r="C4" s="1215"/>
      <c r="D4" s="1216"/>
      <c r="E4" s="1223" t="s">
        <v>154</v>
      </c>
      <c r="F4" s="1224"/>
      <c r="G4" s="1224"/>
      <c r="H4" s="1225"/>
      <c r="I4" s="1226" t="s">
        <v>141</v>
      </c>
      <c r="J4" s="1227"/>
    </row>
    <row r="5" spans="2:11" ht="14.25" customHeight="1">
      <c r="B5" s="1217"/>
      <c r="C5" s="1218"/>
      <c r="D5" s="1219"/>
      <c r="E5" s="1228" t="s">
        <v>39</v>
      </c>
      <c r="F5" s="1230" t="s">
        <v>149</v>
      </c>
      <c r="G5" s="1231"/>
      <c r="H5" s="1232"/>
      <c r="I5" s="1233" t="s">
        <v>39</v>
      </c>
      <c r="J5" s="1235" t="s">
        <v>78</v>
      </c>
    </row>
    <row r="6" spans="2:11" ht="18" customHeight="1">
      <c r="B6" s="1220"/>
      <c r="C6" s="1221"/>
      <c r="D6" s="1222"/>
      <c r="E6" s="1229"/>
      <c r="F6" s="321" t="s">
        <v>124</v>
      </c>
      <c r="G6" s="321" t="s">
        <v>125</v>
      </c>
      <c r="H6" s="321" t="s">
        <v>126</v>
      </c>
      <c r="I6" s="1234"/>
      <c r="J6" s="1236"/>
      <c r="K6" s="320"/>
    </row>
    <row r="7" spans="2:11" ht="25.5" customHeight="1">
      <c r="B7" s="1237" t="s">
        <v>150</v>
      </c>
      <c r="C7" s="1238"/>
      <c r="D7" s="1239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240" t="s">
        <v>152</v>
      </c>
      <c r="C8" s="1212" t="s">
        <v>127</v>
      </c>
      <c r="D8" s="1213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241"/>
      <c r="C9" s="1212" t="s">
        <v>128</v>
      </c>
      <c r="D9" s="1213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241"/>
      <c r="C10" s="1240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241"/>
      <c r="C11" s="1241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241"/>
      <c r="C12" s="1242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242"/>
      <c r="C13" s="1212" t="s">
        <v>133</v>
      </c>
      <c r="D13" s="1213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214" t="s">
        <v>9</v>
      </c>
      <c r="C16" s="1215"/>
      <c r="D16" s="1216"/>
      <c r="E16" s="1223" t="s">
        <v>153</v>
      </c>
      <c r="F16" s="1224"/>
      <c r="G16" s="1224"/>
      <c r="H16" s="1225"/>
      <c r="I16" s="1226" t="s">
        <v>140</v>
      </c>
      <c r="J16" s="1227"/>
    </row>
    <row r="17" spans="2:10" ht="14.25" customHeight="1">
      <c r="B17" s="1217"/>
      <c r="C17" s="1218"/>
      <c r="D17" s="1219"/>
      <c r="E17" s="1228" t="s">
        <v>39</v>
      </c>
      <c r="F17" s="1230" t="s">
        <v>148</v>
      </c>
      <c r="G17" s="1231"/>
      <c r="H17" s="1232"/>
      <c r="I17" s="1233" t="s">
        <v>39</v>
      </c>
      <c r="J17" s="1235" t="s">
        <v>78</v>
      </c>
    </row>
    <row r="18" spans="2:10" ht="24.75" thickBot="1">
      <c r="B18" s="1243"/>
      <c r="C18" s="1244"/>
      <c r="D18" s="1245"/>
      <c r="E18" s="1246"/>
      <c r="F18" s="321" t="s">
        <v>124</v>
      </c>
      <c r="G18" s="321" t="s">
        <v>125</v>
      </c>
      <c r="H18" s="321" t="s">
        <v>126</v>
      </c>
      <c r="I18" s="1247"/>
      <c r="J18" s="1248"/>
    </row>
    <row r="19" spans="2:10" ht="26.25" customHeight="1">
      <c r="B19" s="1249" t="s">
        <v>151</v>
      </c>
      <c r="C19" s="1250"/>
      <c r="D19" s="1251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240" t="s">
        <v>152</v>
      </c>
      <c r="C20" s="1212" t="s">
        <v>127</v>
      </c>
      <c r="D20" s="1213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241"/>
      <c r="C21" s="1212" t="s">
        <v>128</v>
      </c>
      <c r="D21" s="1213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241"/>
      <c r="C22" s="1240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241"/>
      <c r="C23" s="1241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241"/>
      <c r="C24" s="1242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252"/>
      <c r="C25" s="1253" t="s">
        <v>133</v>
      </c>
      <c r="D25" s="1254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214" t="s">
        <v>9</v>
      </c>
      <c r="C28" s="1215"/>
      <c r="D28" s="1216"/>
      <c r="E28" s="1223" t="s">
        <v>156</v>
      </c>
      <c r="F28" s="1224"/>
      <c r="G28" s="1224"/>
      <c r="H28" s="1225"/>
      <c r="I28" s="1226" t="s">
        <v>162</v>
      </c>
      <c r="J28" s="1227"/>
    </row>
    <row r="29" spans="2:10" ht="14.25" customHeight="1">
      <c r="B29" s="1217"/>
      <c r="C29" s="1218"/>
      <c r="D29" s="1219"/>
      <c r="E29" s="1228" t="s">
        <v>39</v>
      </c>
      <c r="F29" s="1230" t="s">
        <v>149</v>
      </c>
      <c r="G29" s="1231"/>
      <c r="H29" s="1232"/>
      <c r="I29" s="1233" t="s">
        <v>39</v>
      </c>
      <c r="J29" s="1235" t="s">
        <v>78</v>
      </c>
    </row>
    <row r="30" spans="2:10" ht="24">
      <c r="B30" s="1220"/>
      <c r="C30" s="1221"/>
      <c r="D30" s="1222"/>
      <c r="E30" s="1229"/>
      <c r="F30" s="321" t="s">
        <v>124</v>
      </c>
      <c r="G30" s="321" t="s">
        <v>125</v>
      </c>
      <c r="H30" s="321" t="s">
        <v>126</v>
      </c>
      <c r="I30" s="1234"/>
      <c r="J30" s="1236"/>
    </row>
    <row r="31" spans="2:10" ht="35.25" customHeight="1">
      <c r="B31" s="1237" t="s">
        <v>150</v>
      </c>
      <c r="C31" s="1238"/>
      <c r="D31" s="1239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240" t="s">
        <v>152</v>
      </c>
      <c r="C32" s="1212" t="s">
        <v>127</v>
      </c>
      <c r="D32" s="1213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241"/>
      <c r="C33" s="1212" t="s">
        <v>128</v>
      </c>
      <c r="D33" s="1213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241"/>
      <c r="C34" s="1240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241"/>
      <c r="C35" s="1241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241"/>
      <c r="C36" s="1242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242"/>
      <c r="C37" s="1212" t="s">
        <v>133</v>
      </c>
      <c r="D37" s="1213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214" t="s">
        <v>9</v>
      </c>
      <c r="C40" s="1215"/>
      <c r="D40" s="1216"/>
      <c r="E40" s="1223" t="s">
        <v>161</v>
      </c>
      <c r="F40" s="1224"/>
      <c r="G40" s="1224"/>
      <c r="H40" s="1225"/>
      <c r="I40" s="1226" t="s">
        <v>163</v>
      </c>
      <c r="J40" s="1227"/>
    </row>
    <row r="41" spans="2:10" ht="14.25" customHeight="1">
      <c r="B41" s="1217"/>
      <c r="C41" s="1218"/>
      <c r="D41" s="1219"/>
      <c r="E41" s="1228" t="s">
        <v>39</v>
      </c>
      <c r="F41" s="1230" t="s">
        <v>149</v>
      </c>
      <c r="G41" s="1231"/>
      <c r="H41" s="1232"/>
      <c r="I41" s="1233" t="s">
        <v>39</v>
      </c>
      <c r="J41" s="1235" t="s">
        <v>78</v>
      </c>
    </row>
    <row r="42" spans="2:10" ht="24">
      <c r="B42" s="1220"/>
      <c r="C42" s="1221"/>
      <c r="D42" s="1222"/>
      <c r="E42" s="1229"/>
      <c r="F42" s="321" t="s">
        <v>124</v>
      </c>
      <c r="G42" s="321" t="s">
        <v>125</v>
      </c>
      <c r="H42" s="321" t="s">
        <v>126</v>
      </c>
      <c r="I42" s="1234"/>
      <c r="J42" s="1236"/>
    </row>
    <row r="43" spans="2:10" ht="33" customHeight="1">
      <c r="B43" s="1237" t="s">
        <v>150</v>
      </c>
      <c r="C43" s="1238"/>
      <c r="D43" s="1239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240" t="s">
        <v>152</v>
      </c>
      <c r="C44" s="1212" t="s">
        <v>127</v>
      </c>
      <c r="D44" s="1213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241"/>
      <c r="C45" s="1212" t="s">
        <v>128</v>
      </c>
      <c r="D45" s="1213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241"/>
      <c r="C46" s="1240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241"/>
      <c r="C47" s="1241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241"/>
      <c r="C48" s="1242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242"/>
      <c r="C49" s="1212" t="s">
        <v>133</v>
      </c>
      <c r="D49" s="1213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214" t="s">
        <v>9</v>
      </c>
      <c r="C51" s="1215"/>
      <c r="D51" s="1216"/>
      <c r="E51" s="1223" t="s">
        <v>167</v>
      </c>
      <c r="F51" s="1224"/>
      <c r="G51" s="1224"/>
      <c r="H51" s="1225"/>
      <c r="I51" s="1226" t="s">
        <v>168</v>
      </c>
      <c r="J51" s="1227"/>
    </row>
    <row r="52" spans="2:10" ht="14.25" customHeight="1">
      <c r="B52" s="1217"/>
      <c r="C52" s="1218"/>
      <c r="D52" s="1219"/>
      <c r="E52" s="1228" t="s">
        <v>39</v>
      </c>
      <c r="F52" s="1230" t="s">
        <v>149</v>
      </c>
      <c r="G52" s="1231"/>
      <c r="H52" s="1232"/>
      <c r="I52" s="1233" t="s">
        <v>39</v>
      </c>
      <c r="J52" s="1235" t="s">
        <v>78</v>
      </c>
    </row>
    <row r="53" spans="2:10" ht="24">
      <c r="B53" s="1220"/>
      <c r="C53" s="1221"/>
      <c r="D53" s="1222"/>
      <c r="E53" s="1229"/>
      <c r="F53" s="321" t="s">
        <v>124</v>
      </c>
      <c r="G53" s="321" t="s">
        <v>125</v>
      </c>
      <c r="H53" s="321" t="s">
        <v>126</v>
      </c>
      <c r="I53" s="1234"/>
      <c r="J53" s="1236"/>
    </row>
    <row r="54" spans="2:10" ht="26.25" customHeight="1">
      <c r="B54" s="1237" t="s">
        <v>150</v>
      </c>
      <c r="C54" s="1238"/>
      <c r="D54" s="1239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240" t="s">
        <v>152</v>
      </c>
      <c r="C55" s="1212" t="s">
        <v>127</v>
      </c>
      <c r="D55" s="1213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241"/>
      <c r="C56" s="1212" t="s">
        <v>128</v>
      </c>
      <c r="D56" s="1213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241"/>
      <c r="C57" s="1240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241"/>
      <c r="C58" s="1241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241"/>
      <c r="C59" s="1242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242"/>
      <c r="C60" s="1212" t="s">
        <v>133</v>
      </c>
      <c r="D60" s="1213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214" t="s">
        <v>9</v>
      </c>
      <c r="C62" s="1215"/>
      <c r="D62" s="1216"/>
      <c r="E62" s="1223" t="s">
        <v>173</v>
      </c>
      <c r="F62" s="1224"/>
      <c r="G62" s="1224"/>
      <c r="H62" s="1225"/>
      <c r="I62" s="1226" t="s">
        <v>174</v>
      </c>
      <c r="J62" s="1227"/>
    </row>
    <row r="63" spans="2:10" ht="14.25" customHeight="1">
      <c r="B63" s="1217"/>
      <c r="C63" s="1218"/>
      <c r="D63" s="1219"/>
      <c r="E63" s="1228" t="s">
        <v>39</v>
      </c>
      <c r="F63" s="1230" t="s">
        <v>149</v>
      </c>
      <c r="G63" s="1231"/>
      <c r="H63" s="1232"/>
      <c r="I63" s="1233" t="s">
        <v>39</v>
      </c>
      <c r="J63" s="1235" t="s">
        <v>78</v>
      </c>
    </row>
    <row r="64" spans="2:10" ht="24">
      <c r="B64" s="1220"/>
      <c r="C64" s="1221"/>
      <c r="D64" s="1222"/>
      <c r="E64" s="1229"/>
      <c r="F64" s="321" t="s">
        <v>124</v>
      </c>
      <c r="G64" s="321" t="s">
        <v>125</v>
      </c>
      <c r="H64" s="321" t="s">
        <v>126</v>
      </c>
      <c r="I64" s="1234"/>
      <c r="J64" s="1236"/>
    </row>
    <row r="65" spans="2:10" ht="24" customHeight="1">
      <c r="B65" s="1237" t="s">
        <v>150</v>
      </c>
      <c r="C65" s="1238"/>
      <c r="D65" s="1239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240" t="s">
        <v>152</v>
      </c>
      <c r="C66" s="1212" t="s">
        <v>127</v>
      </c>
      <c r="D66" s="1213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241"/>
      <c r="C67" s="1212" t="s">
        <v>128</v>
      </c>
      <c r="D67" s="1213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241"/>
      <c r="C68" s="1240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241"/>
      <c r="C69" s="1241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241"/>
      <c r="C70" s="1242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242"/>
      <c r="C71" s="1212" t="s">
        <v>133</v>
      </c>
      <c r="D71" s="1213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214" t="s">
        <v>9</v>
      </c>
      <c r="C73" s="1215"/>
      <c r="D73" s="1216"/>
      <c r="E73" s="1223" t="s">
        <v>175</v>
      </c>
      <c r="F73" s="1224"/>
      <c r="G73" s="1224"/>
      <c r="H73" s="1225"/>
      <c r="I73" s="1226" t="s">
        <v>176</v>
      </c>
      <c r="J73" s="1227"/>
    </row>
    <row r="74" spans="2:10" ht="14.25" customHeight="1">
      <c r="B74" s="1217"/>
      <c r="C74" s="1218"/>
      <c r="D74" s="1219"/>
      <c r="E74" s="1228" t="s">
        <v>39</v>
      </c>
      <c r="F74" s="1230" t="s">
        <v>149</v>
      </c>
      <c r="G74" s="1231"/>
      <c r="H74" s="1232"/>
      <c r="I74" s="1233" t="s">
        <v>39</v>
      </c>
      <c r="J74" s="1235" t="s">
        <v>78</v>
      </c>
    </row>
    <row r="75" spans="2:10" ht="24">
      <c r="B75" s="1220"/>
      <c r="C75" s="1221"/>
      <c r="D75" s="1222"/>
      <c r="E75" s="1229"/>
      <c r="F75" s="321" t="s">
        <v>124</v>
      </c>
      <c r="G75" s="321" t="s">
        <v>125</v>
      </c>
      <c r="H75" s="321" t="s">
        <v>126</v>
      </c>
      <c r="I75" s="1234"/>
      <c r="J75" s="1236"/>
    </row>
    <row r="76" spans="2:10" ht="36" customHeight="1">
      <c r="B76" s="1237" t="s">
        <v>150</v>
      </c>
      <c r="C76" s="1238"/>
      <c r="D76" s="1239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240" t="s">
        <v>152</v>
      </c>
      <c r="C77" s="1212" t="s">
        <v>127</v>
      </c>
      <c r="D77" s="1213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241"/>
      <c r="C78" s="1212" t="s">
        <v>128</v>
      </c>
      <c r="D78" s="1213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241"/>
      <c r="C79" s="1240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241"/>
      <c r="C80" s="1241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241"/>
      <c r="C81" s="1242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242"/>
      <c r="C82" s="1212" t="s">
        <v>133</v>
      </c>
      <c r="D82" s="1213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214" t="s">
        <v>9</v>
      </c>
      <c r="C84" s="1215"/>
      <c r="D84" s="1216"/>
      <c r="E84" s="1223" t="s">
        <v>179</v>
      </c>
      <c r="F84" s="1224"/>
      <c r="G84" s="1224"/>
      <c r="H84" s="1225"/>
      <c r="I84" s="1226" t="s">
        <v>180</v>
      </c>
      <c r="J84" s="1227"/>
    </row>
    <row r="85" spans="2:16" ht="14.25" customHeight="1">
      <c r="B85" s="1217"/>
      <c r="C85" s="1218"/>
      <c r="D85" s="1219"/>
      <c r="E85" s="1228" t="s">
        <v>39</v>
      </c>
      <c r="F85" s="1230" t="s">
        <v>149</v>
      </c>
      <c r="G85" s="1231"/>
      <c r="H85" s="1232"/>
      <c r="I85" s="1233" t="s">
        <v>39</v>
      </c>
      <c r="J85" s="1235" t="s">
        <v>78</v>
      </c>
    </row>
    <row r="86" spans="2:16" ht="24">
      <c r="B86" s="1220"/>
      <c r="C86" s="1221"/>
      <c r="D86" s="1222"/>
      <c r="E86" s="1229"/>
      <c r="F86" s="321" t="s">
        <v>124</v>
      </c>
      <c r="G86" s="321" t="s">
        <v>125</v>
      </c>
      <c r="H86" s="321" t="s">
        <v>126</v>
      </c>
      <c r="I86" s="1234"/>
      <c r="J86" s="1236"/>
    </row>
    <row r="87" spans="2:16" ht="33.6" customHeight="1">
      <c r="B87" s="1237" t="s">
        <v>150</v>
      </c>
      <c r="C87" s="1238"/>
      <c r="D87" s="1239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240" t="s">
        <v>152</v>
      </c>
      <c r="C88" s="1212" t="s">
        <v>127</v>
      </c>
      <c r="D88" s="1213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241"/>
      <c r="C89" s="1212" t="s">
        <v>128</v>
      </c>
      <c r="D89" s="1213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241"/>
      <c r="C90" s="1240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241"/>
      <c r="C91" s="1241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241"/>
      <c r="C92" s="1242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242"/>
      <c r="C93" s="1212" t="s">
        <v>133</v>
      </c>
      <c r="D93" s="1213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214" t="s">
        <v>9</v>
      </c>
      <c r="C95" s="1215"/>
      <c r="D95" s="1216"/>
      <c r="E95" s="1223" t="s">
        <v>197</v>
      </c>
      <c r="F95" s="1224"/>
      <c r="G95" s="1224"/>
      <c r="H95" s="1225"/>
      <c r="I95" s="1226" t="s">
        <v>198</v>
      </c>
      <c r="J95" s="1227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217"/>
      <c r="C96" s="1218"/>
      <c r="D96" s="1219"/>
      <c r="E96" s="1228" t="s">
        <v>39</v>
      </c>
      <c r="F96" s="1230" t="s">
        <v>149</v>
      </c>
      <c r="G96" s="1231"/>
      <c r="H96" s="1232"/>
      <c r="I96" s="1233" t="s">
        <v>39</v>
      </c>
      <c r="J96" s="1235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220"/>
      <c r="C97" s="1221"/>
      <c r="D97" s="1222"/>
      <c r="E97" s="1229"/>
      <c r="F97" s="321" t="s">
        <v>124</v>
      </c>
      <c r="G97" s="321" t="s">
        <v>125</v>
      </c>
      <c r="H97" s="321" t="s">
        <v>126</v>
      </c>
      <c r="I97" s="1234"/>
      <c r="J97" s="1236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237" t="s">
        <v>150</v>
      </c>
      <c r="C98" s="1238"/>
      <c r="D98" s="1239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240" t="s">
        <v>152</v>
      </c>
      <c r="C99" s="1212" t="s">
        <v>127</v>
      </c>
      <c r="D99" s="1213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241"/>
      <c r="C100" s="1212" t="s">
        <v>128</v>
      </c>
      <c r="D100" s="1213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241"/>
      <c r="C101" s="1240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241"/>
      <c r="C102" s="1241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241"/>
      <c r="C103" s="1242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242"/>
      <c r="C104" s="1212" t="s">
        <v>133</v>
      </c>
      <c r="D104" s="1213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214" t="s">
        <v>9</v>
      </c>
      <c r="C106" s="1215"/>
      <c r="D106" s="1216"/>
      <c r="E106" s="1223" t="s">
        <v>208</v>
      </c>
      <c r="F106" s="1224"/>
      <c r="G106" s="1224"/>
      <c r="H106" s="1225"/>
      <c r="I106" s="1226" t="s">
        <v>209</v>
      </c>
      <c r="J106" s="1227"/>
      <c r="K106" s="511"/>
      <c r="L106" s="511"/>
      <c r="M106" s="511"/>
      <c r="N106" s="511"/>
      <c r="O106" s="511"/>
    </row>
    <row r="107" spans="2:16" ht="24.75" customHeight="1">
      <c r="B107" s="1217"/>
      <c r="C107" s="1218"/>
      <c r="D107" s="1219"/>
      <c r="E107" s="1228" t="s">
        <v>39</v>
      </c>
      <c r="F107" s="1230" t="s">
        <v>204</v>
      </c>
      <c r="G107" s="1231"/>
      <c r="H107" s="1232"/>
      <c r="I107" s="1233" t="s">
        <v>39</v>
      </c>
      <c r="J107" s="1235" t="s">
        <v>78</v>
      </c>
      <c r="K107" s="507"/>
      <c r="L107" s="507"/>
      <c r="M107" s="507"/>
      <c r="N107" s="507"/>
      <c r="O107" s="507"/>
    </row>
    <row r="108" spans="2:16" ht="24">
      <c r="B108" s="1220"/>
      <c r="C108" s="1221"/>
      <c r="D108" s="1222"/>
      <c r="E108" s="1229"/>
      <c r="F108" s="321" t="s">
        <v>124</v>
      </c>
      <c r="G108" s="321" t="s">
        <v>125</v>
      </c>
      <c r="H108" s="321" t="s">
        <v>126</v>
      </c>
      <c r="I108" s="1234"/>
      <c r="J108" s="1236"/>
      <c r="K108" s="508"/>
      <c r="L108" s="508"/>
      <c r="M108" s="508"/>
      <c r="N108" s="507"/>
      <c r="O108" s="508"/>
    </row>
    <row r="109" spans="2:16" ht="22.5" customHeight="1">
      <c r="B109" s="1237" t="s">
        <v>210</v>
      </c>
      <c r="C109" s="1238"/>
      <c r="D109" s="1239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240" t="s">
        <v>207</v>
      </c>
      <c r="C110" s="1212" t="s">
        <v>127</v>
      </c>
      <c r="D110" s="1213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241"/>
      <c r="C111" s="1212" t="s">
        <v>205</v>
      </c>
      <c r="D111" s="1213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241"/>
      <c r="C112" s="1240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241"/>
      <c r="C113" s="1241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241"/>
      <c r="C114" s="1242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242"/>
      <c r="C115" s="1212" t="s">
        <v>206</v>
      </c>
      <c r="D115" s="1213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214" t="s">
        <v>9</v>
      </c>
      <c r="C117" s="1215"/>
      <c r="D117" s="1216"/>
      <c r="E117" s="1223" t="s">
        <v>224</v>
      </c>
      <c r="F117" s="1224"/>
      <c r="G117" s="1224"/>
      <c r="H117" s="1225"/>
      <c r="I117" s="1226" t="s">
        <v>225</v>
      </c>
      <c r="J117" s="1227"/>
    </row>
    <row r="118" spans="2:10" ht="14.25" customHeight="1">
      <c r="B118" s="1217"/>
      <c r="C118" s="1218"/>
      <c r="D118" s="1219"/>
      <c r="E118" s="1228" t="s">
        <v>39</v>
      </c>
      <c r="F118" s="1230" t="s">
        <v>149</v>
      </c>
      <c r="G118" s="1231"/>
      <c r="H118" s="1232"/>
      <c r="I118" s="1233" t="s">
        <v>39</v>
      </c>
      <c r="J118" s="1235" t="s">
        <v>78</v>
      </c>
    </row>
    <row r="119" spans="2:10" ht="24">
      <c r="B119" s="1220"/>
      <c r="C119" s="1221"/>
      <c r="D119" s="1222"/>
      <c r="E119" s="1229"/>
      <c r="F119" s="321" t="s">
        <v>124</v>
      </c>
      <c r="G119" s="321" t="s">
        <v>125</v>
      </c>
      <c r="H119" s="321" t="s">
        <v>126</v>
      </c>
      <c r="I119" s="1234"/>
      <c r="J119" s="1236"/>
    </row>
    <row r="120" spans="2:10" ht="30.75" customHeight="1">
      <c r="B120" s="1237" t="s">
        <v>150</v>
      </c>
      <c r="C120" s="1238"/>
      <c r="D120" s="1239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240" t="s">
        <v>152</v>
      </c>
      <c r="C121" s="1212" t="s">
        <v>127</v>
      </c>
      <c r="D121" s="1213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241"/>
      <c r="C122" s="1212" t="s">
        <v>128</v>
      </c>
      <c r="D122" s="1213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241"/>
      <c r="C123" s="1240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241"/>
      <c r="C124" s="1241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241"/>
      <c r="C125" s="1242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242"/>
      <c r="C126" s="1212" t="s">
        <v>133</v>
      </c>
      <c r="D126" s="1213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214" t="s">
        <v>9</v>
      </c>
      <c r="C128" s="1215"/>
      <c r="D128" s="1216"/>
      <c r="E128" s="1223" t="s">
        <v>230</v>
      </c>
      <c r="F128" s="1224"/>
      <c r="G128" s="1224"/>
      <c r="H128" s="1225"/>
      <c r="I128" s="1226" t="s">
        <v>229</v>
      </c>
      <c r="J128" s="1227"/>
    </row>
    <row r="129" spans="2:10" s="544" customFormat="1" ht="14.25" customHeight="1">
      <c r="B129" s="1217"/>
      <c r="C129" s="1218"/>
      <c r="D129" s="1219"/>
      <c r="E129" s="1228" t="s">
        <v>39</v>
      </c>
      <c r="F129" s="1230" t="s">
        <v>149</v>
      </c>
      <c r="G129" s="1231"/>
      <c r="H129" s="1232"/>
      <c r="I129" s="1233" t="s">
        <v>39</v>
      </c>
      <c r="J129" s="1235" t="s">
        <v>78</v>
      </c>
    </row>
    <row r="130" spans="2:10" s="544" customFormat="1" ht="24">
      <c r="B130" s="1220"/>
      <c r="C130" s="1221"/>
      <c r="D130" s="1222"/>
      <c r="E130" s="1229"/>
      <c r="F130" s="321" t="s">
        <v>124</v>
      </c>
      <c r="G130" s="321" t="s">
        <v>125</v>
      </c>
      <c r="H130" s="321" t="s">
        <v>126</v>
      </c>
      <c r="I130" s="1234"/>
      <c r="J130" s="1236"/>
    </row>
    <row r="131" spans="2:10" s="544" customFormat="1" ht="30.75" customHeight="1">
      <c r="B131" s="1237" t="s">
        <v>150</v>
      </c>
      <c r="C131" s="1238"/>
      <c r="D131" s="1239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240" t="s">
        <v>152</v>
      </c>
      <c r="C132" s="1212" t="s">
        <v>127</v>
      </c>
      <c r="D132" s="1213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241"/>
      <c r="C133" s="1212" t="s">
        <v>128</v>
      </c>
      <c r="D133" s="1213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241"/>
      <c r="C134" s="1240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241"/>
      <c r="C135" s="1241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241"/>
      <c r="C136" s="1242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242"/>
      <c r="C137" s="1212" t="s">
        <v>133</v>
      </c>
      <c r="D137" s="1213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214" t="s">
        <v>9</v>
      </c>
      <c r="C139" s="1215"/>
      <c r="D139" s="1216"/>
      <c r="E139" s="1223" t="s">
        <v>236</v>
      </c>
      <c r="F139" s="1224"/>
      <c r="G139" s="1224"/>
      <c r="H139" s="1225"/>
      <c r="I139" s="1226" t="s">
        <v>237</v>
      </c>
      <c r="J139" s="1227"/>
    </row>
    <row r="140" spans="2:10" s="544" customFormat="1" ht="24.75" customHeight="1">
      <c r="B140" s="1217"/>
      <c r="C140" s="1218"/>
      <c r="D140" s="1219"/>
      <c r="E140" s="1228" t="s">
        <v>39</v>
      </c>
      <c r="F140" s="1230" t="s">
        <v>149</v>
      </c>
      <c r="G140" s="1231"/>
      <c r="H140" s="1232"/>
      <c r="I140" s="1233" t="s">
        <v>39</v>
      </c>
      <c r="J140" s="1235" t="s">
        <v>78</v>
      </c>
    </row>
    <row r="141" spans="2:10" s="544" customFormat="1" ht="24.75" customHeight="1">
      <c r="B141" s="1220"/>
      <c r="C141" s="1221"/>
      <c r="D141" s="1222"/>
      <c r="E141" s="1229"/>
      <c r="F141" s="321" t="s">
        <v>124</v>
      </c>
      <c r="G141" s="321" t="s">
        <v>125</v>
      </c>
      <c r="H141" s="321" t="s">
        <v>126</v>
      </c>
      <c r="I141" s="1234"/>
      <c r="J141" s="1236"/>
    </row>
    <row r="142" spans="2:10" s="544" customFormat="1" ht="24.75" customHeight="1">
      <c r="B142" s="1237" t="s">
        <v>150</v>
      </c>
      <c r="C142" s="1238"/>
      <c r="D142" s="1239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240" t="s">
        <v>152</v>
      </c>
      <c r="C143" s="1212" t="s">
        <v>127</v>
      </c>
      <c r="D143" s="1213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241"/>
      <c r="C144" s="1212" t="s">
        <v>128</v>
      </c>
      <c r="D144" s="1213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241"/>
      <c r="C145" s="1240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241"/>
      <c r="C146" s="1241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241"/>
      <c r="C147" s="1242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242"/>
      <c r="C148" s="1212" t="s">
        <v>133</v>
      </c>
      <c r="D148" s="1213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214" t="s">
        <v>9</v>
      </c>
      <c r="C150" s="1215"/>
      <c r="D150" s="1216"/>
      <c r="E150" s="1223" t="s">
        <v>242</v>
      </c>
      <c r="F150" s="1224"/>
      <c r="G150" s="1224"/>
      <c r="H150" s="1225"/>
      <c r="I150" s="1226" t="s">
        <v>243</v>
      </c>
      <c r="J150" s="1227"/>
    </row>
    <row r="151" spans="2:10" s="544" customFormat="1" ht="24.75" customHeight="1">
      <c r="B151" s="1217"/>
      <c r="C151" s="1218"/>
      <c r="D151" s="1219"/>
      <c r="E151" s="1228" t="s">
        <v>39</v>
      </c>
      <c r="F151" s="1230" t="s">
        <v>149</v>
      </c>
      <c r="G151" s="1231"/>
      <c r="H151" s="1232"/>
      <c r="I151" s="1233" t="s">
        <v>39</v>
      </c>
      <c r="J151" s="1235" t="s">
        <v>78</v>
      </c>
    </row>
    <row r="152" spans="2:10" s="544" customFormat="1" ht="24.75" customHeight="1">
      <c r="B152" s="1220"/>
      <c r="C152" s="1221"/>
      <c r="D152" s="1222"/>
      <c r="E152" s="1229"/>
      <c r="F152" s="321" t="s">
        <v>124</v>
      </c>
      <c r="G152" s="321" t="s">
        <v>125</v>
      </c>
      <c r="H152" s="321" t="s">
        <v>126</v>
      </c>
      <c r="I152" s="1234"/>
      <c r="J152" s="1236"/>
    </row>
    <row r="153" spans="2:10" s="544" customFormat="1" ht="24.75" customHeight="1">
      <c r="B153" s="1237" t="s">
        <v>150</v>
      </c>
      <c r="C153" s="1238"/>
      <c r="D153" s="1239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240" t="s">
        <v>152</v>
      </c>
      <c r="C154" s="1212" t="s">
        <v>127</v>
      </c>
      <c r="D154" s="1213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241"/>
      <c r="C155" s="1212" t="s">
        <v>128</v>
      </c>
      <c r="D155" s="1213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241"/>
      <c r="C156" s="1240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241"/>
      <c r="C157" s="1241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241"/>
      <c r="C158" s="1242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242"/>
      <c r="C159" s="1212" t="s">
        <v>133</v>
      </c>
      <c r="D159" s="1213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214" t="s">
        <v>9</v>
      </c>
      <c r="C161" s="1215"/>
      <c r="D161" s="1216"/>
      <c r="E161" s="1223" t="s">
        <v>249</v>
      </c>
      <c r="F161" s="1224"/>
      <c r="G161" s="1224"/>
      <c r="H161" s="1225"/>
      <c r="I161" s="1226" t="s">
        <v>250</v>
      </c>
      <c r="J161" s="1227"/>
    </row>
    <row r="162" spans="1:10" ht="14.25" customHeight="1">
      <c r="B162" s="1217"/>
      <c r="C162" s="1218"/>
      <c r="D162" s="1219"/>
      <c r="E162" s="1228" t="s">
        <v>39</v>
      </c>
      <c r="F162" s="1230" t="s">
        <v>149</v>
      </c>
      <c r="G162" s="1231"/>
      <c r="H162" s="1232"/>
      <c r="I162" s="1233" t="s">
        <v>39</v>
      </c>
      <c r="J162" s="1235" t="s">
        <v>78</v>
      </c>
    </row>
    <row r="163" spans="1:10" ht="24">
      <c r="B163" s="1220"/>
      <c r="C163" s="1221"/>
      <c r="D163" s="1222"/>
      <c r="E163" s="1229"/>
      <c r="F163" s="321" t="s">
        <v>124</v>
      </c>
      <c r="G163" s="321" t="s">
        <v>125</v>
      </c>
      <c r="H163" s="321" t="s">
        <v>126</v>
      </c>
      <c r="I163" s="1234"/>
      <c r="J163" s="1236"/>
    </row>
    <row r="164" spans="1:10" ht="35.25" customHeight="1">
      <c r="B164" s="1237" t="s">
        <v>150</v>
      </c>
      <c r="C164" s="1238"/>
      <c r="D164" s="1239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240" t="s">
        <v>152</v>
      </c>
      <c r="C165" s="1212" t="s">
        <v>127</v>
      </c>
      <c r="D165" s="1213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241"/>
      <c r="C166" s="1212" t="s">
        <v>128</v>
      </c>
      <c r="D166" s="1213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241"/>
      <c r="C167" s="1240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241"/>
      <c r="C168" s="1241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241"/>
      <c r="C169" s="1242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242"/>
      <c r="C170" s="1212" t="s">
        <v>133</v>
      </c>
      <c r="D170" s="1213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84"/>
      <c r="E171" s="1085"/>
      <c r="F171" s="1085"/>
      <c r="G171" s="1086"/>
      <c r="H171" s="1087"/>
      <c r="I171" s="1085"/>
      <c r="J171" s="537"/>
    </row>
    <row r="172" spans="1:10" ht="14.25" customHeight="1">
      <c r="A172" s="1214" t="s">
        <v>9</v>
      </c>
      <c r="B172" s="1215"/>
      <c r="C172" s="1216"/>
      <c r="D172" s="1223" t="s">
        <v>263</v>
      </c>
      <c r="E172" s="1224"/>
      <c r="F172" s="1224"/>
      <c r="G172" s="1225"/>
      <c r="H172" s="1226" t="s">
        <v>264</v>
      </c>
      <c r="I172" s="1227"/>
      <c r="J172" s="537"/>
    </row>
    <row r="173" spans="1:10" ht="14.25" customHeight="1">
      <c r="A173" s="1217"/>
      <c r="B173" s="1218"/>
      <c r="C173" s="1219"/>
      <c r="D173" s="1228" t="s">
        <v>39</v>
      </c>
      <c r="E173" s="1230" t="s">
        <v>149</v>
      </c>
      <c r="F173" s="1231"/>
      <c r="G173" s="1232"/>
      <c r="H173" s="1233" t="s">
        <v>39</v>
      </c>
      <c r="I173" s="1235" t="s">
        <v>78</v>
      </c>
    </row>
    <row r="174" spans="1:10" ht="24">
      <c r="A174" s="1220"/>
      <c r="B174" s="1221"/>
      <c r="C174" s="1222"/>
      <c r="D174" s="1229"/>
      <c r="E174" s="321" t="s">
        <v>124</v>
      </c>
      <c r="F174" s="321" t="s">
        <v>125</v>
      </c>
      <c r="G174" s="321" t="s">
        <v>126</v>
      </c>
      <c r="H174" s="1234"/>
      <c r="I174" s="1236"/>
    </row>
    <row r="175" spans="1:10" ht="56.25" customHeight="1">
      <c r="A175" s="1237" t="s">
        <v>150</v>
      </c>
      <c r="B175" s="1238"/>
      <c r="C175" s="1239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240" t="s">
        <v>152</v>
      </c>
      <c r="B176" s="1212" t="s">
        <v>127</v>
      </c>
      <c r="C176" s="1213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241"/>
      <c r="B177" s="1212" t="s">
        <v>128</v>
      </c>
      <c r="C177" s="1213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241"/>
      <c r="B178" s="1240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241"/>
      <c r="B179" s="1241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241"/>
      <c r="B180" s="1242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242"/>
      <c r="B181" s="1212" t="s">
        <v>133</v>
      </c>
      <c r="C181" s="1213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2" spans="1:9" ht="15" thickBot="1"/>
    <row r="183" spans="1:9">
      <c r="A183" s="1214" t="s">
        <v>9</v>
      </c>
      <c r="B183" s="1215"/>
      <c r="C183" s="1216"/>
      <c r="D183" s="1223" t="s">
        <v>272</v>
      </c>
      <c r="E183" s="1224"/>
      <c r="F183" s="1224"/>
      <c r="G183" s="1225"/>
      <c r="H183" s="1226" t="s">
        <v>273</v>
      </c>
      <c r="I183" s="1227"/>
    </row>
    <row r="184" spans="1:9">
      <c r="A184" s="1217"/>
      <c r="B184" s="1218"/>
      <c r="C184" s="1219"/>
      <c r="D184" s="1228" t="s">
        <v>39</v>
      </c>
      <c r="E184" s="1230" t="s">
        <v>149</v>
      </c>
      <c r="F184" s="1231"/>
      <c r="G184" s="1232"/>
      <c r="H184" s="1233" t="s">
        <v>39</v>
      </c>
      <c r="I184" s="1235" t="s">
        <v>78</v>
      </c>
    </row>
    <row r="185" spans="1:9" ht="24">
      <c r="A185" s="1220"/>
      <c r="B185" s="1221"/>
      <c r="C185" s="1222"/>
      <c r="D185" s="1229"/>
      <c r="E185" s="321" t="s">
        <v>124</v>
      </c>
      <c r="F185" s="321" t="s">
        <v>125</v>
      </c>
      <c r="G185" s="321" t="s">
        <v>126</v>
      </c>
      <c r="H185" s="1234"/>
      <c r="I185" s="1236"/>
    </row>
    <row r="186" spans="1:9">
      <c r="A186" s="1237" t="s">
        <v>150</v>
      </c>
      <c r="B186" s="1238"/>
      <c r="C186" s="1239"/>
      <c r="D186" s="500">
        <v>21658</v>
      </c>
      <c r="E186" s="501">
        <v>1993</v>
      </c>
      <c r="F186" s="501">
        <v>1514</v>
      </c>
      <c r="G186" s="501">
        <v>6023</v>
      </c>
      <c r="H186" s="501">
        <v>4155</v>
      </c>
      <c r="I186" s="695">
        <v>1359</v>
      </c>
    </row>
    <row r="187" spans="1:9">
      <c r="A187" s="1240" t="s">
        <v>152</v>
      </c>
      <c r="B187" s="1212" t="s">
        <v>127</v>
      </c>
      <c r="C187" s="1213"/>
      <c r="D187" s="689">
        <v>20527</v>
      </c>
      <c r="E187" s="687">
        <v>862</v>
      </c>
      <c r="F187" s="688">
        <v>1000</v>
      </c>
      <c r="G187" s="687">
        <v>6023</v>
      </c>
      <c r="H187" s="687">
        <v>4070</v>
      </c>
      <c r="I187" s="505">
        <v>1323</v>
      </c>
    </row>
    <row r="188" spans="1:9">
      <c r="A188" s="1241"/>
      <c r="B188" s="1212" t="s">
        <v>128</v>
      </c>
      <c r="C188" s="1213"/>
      <c r="D188" s="690">
        <v>1131</v>
      </c>
      <c r="E188" s="691">
        <v>1131</v>
      </c>
      <c r="F188" s="688">
        <v>514</v>
      </c>
      <c r="G188" s="506">
        <v>0</v>
      </c>
      <c r="H188" s="687">
        <v>85</v>
      </c>
      <c r="I188" s="505">
        <v>36</v>
      </c>
    </row>
    <row r="189" spans="1:9">
      <c r="A189" s="1241"/>
      <c r="B189" s="1240" t="s">
        <v>152</v>
      </c>
      <c r="C189" s="336" t="s">
        <v>130</v>
      </c>
      <c r="D189" s="690">
        <v>919</v>
      </c>
      <c r="E189" s="691">
        <v>919</v>
      </c>
      <c r="F189" s="688">
        <v>330</v>
      </c>
      <c r="G189" s="506">
        <v>0</v>
      </c>
      <c r="H189" s="687">
        <v>68</v>
      </c>
      <c r="I189" s="505">
        <v>19</v>
      </c>
    </row>
    <row r="190" spans="1:9">
      <c r="A190" s="1241"/>
      <c r="B190" s="1241"/>
      <c r="C190" s="336" t="s">
        <v>131</v>
      </c>
      <c r="D190" s="690">
        <v>0</v>
      </c>
      <c r="E190" s="691">
        <v>0</v>
      </c>
      <c r="F190" s="688">
        <v>0</v>
      </c>
      <c r="G190" s="506">
        <v>0</v>
      </c>
      <c r="H190" s="687">
        <v>0</v>
      </c>
      <c r="I190" s="505">
        <v>0</v>
      </c>
    </row>
    <row r="191" spans="1:9">
      <c r="A191" s="1241"/>
      <c r="B191" s="1242"/>
      <c r="C191" s="336" t="s">
        <v>132</v>
      </c>
      <c r="D191" s="690">
        <v>212</v>
      </c>
      <c r="E191" s="691">
        <v>212</v>
      </c>
      <c r="F191" s="688">
        <v>184</v>
      </c>
      <c r="G191" s="506">
        <v>0</v>
      </c>
      <c r="H191" s="687">
        <v>17</v>
      </c>
      <c r="I191" s="505">
        <v>17</v>
      </c>
    </row>
    <row r="192" spans="1:9">
      <c r="A192" s="1242"/>
      <c r="B192" s="1212" t="s">
        <v>133</v>
      </c>
      <c r="C192" s="1213"/>
      <c r="D192" s="690">
        <v>4</v>
      </c>
      <c r="E192" s="691">
        <v>0</v>
      </c>
      <c r="F192" s="688">
        <v>0</v>
      </c>
      <c r="G192" s="692">
        <v>4</v>
      </c>
      <c r="H192" s="691">
        <v>2</v>
      </c>
      <c r="I192" s="518">
        <v>2</v>
      </c>
    </row>
    <row r="193" spans="1:9" s="544" customFormat="1">
      <c r="A193" s="568"/>
      <c r="B193" s="569"/>
      <c r="C193" s="569"/>
      <c r="D193" s="537"/>
      <c r="E193" s="537"/>
      <c r="F193" s="537"/>
      <c r="G193" s="805"/>
      <c r="H193" s="537"/>
      <c r="I193" s="537"/>
    </row>
    <row r="194" spans="1:9" s="544" customFormat="1">
      <c r="A194" s="568"/>
      <c r="B194" s="569"/>
      <c r="C194" s="569"/>
      <c r="D194" s="537"/>
      <c r="E194" s="537"/>
      <c r="F194" s="537"/>
      <c r="G194" s="805"/>
      <c r="H194" s="537"/>
      <c r="I194" s="537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3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276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259" t="s">
        <v>9</v>
      </c>
      <c r="C5" s="1255" t="s">
        <v>134</v>
      </c>
      <c r="D5" s="1256"/>
      <c r="E5" s="1257" t="s">
        <v>155</v>
      </c>
      <c r="F5" s="1258"/>
    </row>
    <row r="6" spans="2:7" ht="18.75" customHeight="1" thickBot="1">
      <c r="B6" s="1260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214" t="s">
        <v>9</v>
      </c>
      <c r="C13" s="1255" t="s">
        <v>134</v>
      </c>
      <c r="D13" s="1261"/>
      <c r="E13" s="1257" t="s">
        <v>155</v>
      </c>
      <c r="F13" s="1262"/>
    </row>
    <row r="14" spans="2:7" ht="18" customHeight="1" thickBot="1">
      <c r="B14" s="1217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259" t="s">
        <v>9</v>
      </c>
      <c r="C21" s="1255" t="s">
        <v>134</v>
      </c>
      <c r="D21" s="1256"/>
      <c r="E21" s="1257" t="s">
        <v>155</v>
      </c>
      <c r="F21" s="1258"/>
    </row>
    <row r="22" spans="2:6" ht="15" thickBot="1">
      <c r="B22" s="1260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259" t="s">
        <v>9</v>
      </c>
      <c r="C29" s="1255" t="s">
        <v>134</v>
      </c>
      <c r="D29" s="1256"/>
      <c r="E29" s="1257" t="s">
        <v>155</v>
      </c>
      <c r="F29" s="1258"/>
    </row>
    <row r="30" spans="2:6" ht="15" thickBot="1">
      <c r="B30" s="1260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259" t="s">
        <v>9</v>
      </c>
      <c r="C37" s="1255" t="s">
        <v>134</v>
      </c>
      <c r="D37" s="1256"/>
      <c r="E37" s="1257" t="s">
        <v>155</v>
      </c>
      <c r="F37" s="1258"/>
    </row>
    <row r="38" spans="2:6" ht="15" thickBot="1">
      <c r="B38" s="1260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259" t="s">
        <v>9</v>
      </c>
      <c r="C45" s="1255" t="s">
        <v>134</v>
      </c>
      <c r="D45" s="1256"/>
      <c r="E45" s="1257" t="s">
        <v>155</v>
      </c>
      <c r="F45" s="1258"/>
    </row>
    <row r="46" spans="2:6" ht="15" thickBot="1">
      <c r="B46" s="1260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259" t="s">
        <v>9</v>
      </c>
      <c r="C53" s="1255" t="s">
        <v>134</v>
      </c>
      <c r="D53" s="1256"/>
      <c r="E53" s="1257" t="s">
        <v>155</v>
      </c>
      <c r="F53" s="1258"/>
    </row>
    <row r="54" spans="2:6" ht="15" thickBot="1">
      <c r="B54" s="1260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259" t="s">
        <v>9</v>
      </c>
      <c r="C61" s="1255" t="s">
        <v>134</v>
      </c>
      <c r="D61" s="1256"/>
      <c r="E61" s="1257" t="s">
        <v>155</v>
      </c>
      <c r="F61" s="1258"/>
    </row>
    <row r="62" spans="2:6" ht="15" thickBot="1">
      <c r="B62" s="1260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259" t="s">
        <v>9</v>
      </c>
      <c r="C69" s="1255" t="s">
        <v>134</v>
      </c>
      <c r="D69" s="1256"/>
      <c r="E69" s="1257" t="s">
        <v>155</v>
      </c>
      <c r="F69" s="1258"/>
    </row>
    <row r="70" spans="2:6" s="544" customFormat="1" ht="15" thickBot="1">
      <c r="B70" s="1260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259" t="s">
        <v>9</v>
      </c>
      <c r="C77" s="1255" t="s">
        <v>134</v>
      </c>
      <c r="D77" s="1256"/>
      <c r="E77" s="1257" t="s">
        <v>155</v>
      </c>
      <c r="F77" s="1258"/>
    </row>
    <row r="78" spans="2:6" ht="15" thickBot="1">
      <c r="B78" s="1260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259" t="s">
        <v>9</v>
      </c>
      <c r="C86" s="1255" t="s">
        <v>134</v>
      </c>
      <c r="D86" s="1256"/>
      <c r="E86" s="1257" t="s">
        <v>155</v>
      </c>
      <c r="F86" s="1258"/>
    </row>
    <row r="87" spans="2:6" ht="15" thickBot="1">
      <c r="B87" s="1260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259" t="s">
        <v>9</v>
      </c>
      <c r="C94" s="1255" t="s">
        <v>134</v>
      </c>
      <c r="D94" s="1256"/>
      <c r="E94" s="1257" t="s">
        <v>155</v>
      </c>
      <c r="F94" s="1258"/>
    </row>
    <row r="95" spans="2:6" s="544" customFormat="1" ht="15" thickBot="1">
      <c r="B95" s="1260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259" t="s">
        <v>9</v>
      </c>
      <c r="C102" s="1255" t="s">
        <v>134</v>
      </c>
      <c r="D102" s="1256"/>
      <c r="E102" s="1257" t="s">
        <v>155</v>
      </c>
      <c r="F102" s="1258"/>
    </row>
    <row r="103" spans="2:6" ht="15" thickBot="1">
      <c r="B103" s="1260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259" t="s">
        <v>9</v>
      </c>
      <c r="C110" s="1255" t="s">
        <v>134</v>
      </c>
      <c r="D110" s="1256"/>
      <c r="E110" s="1257" t="s">
        <v>155</v>
      </c>
      <c r="F110" s="1258"/>
    </row>
    <row r="111" spans="2:6" s="544" customFormat="1" ht="15" thickBot="1">
      <c r="B111" s="1260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259" t="s">
        <v>9</v>
      </c>
      <c r="C118" s="1255" t="s">
        <v>134</v>
      </c>
      <c r="D118" s="1256"/>
      <c r="E118" s="1257" t="s">
        <v>155</v>
      </c>
      <c r="F118" s="1258"/>
    </row>
    <row r="119" spans="1:6" ht="15" thickBot="1">
      <c r="B119" s="1260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259" t="s">
        <v>9</v>
      </c>
      <c r="C126" s="1255" t="s">
        <v>134</v>
      </c>
      <c r="D126" s="1256"/>
      <c r="E126" s="1257" t="s">
        <v>155</v>
      </c>
      <c r="F126" s="1258"/>
    </row>
    <row r="127" spans="1:6" ht="15" thickBot="1">
      <c r="A127" s="544"/>
      <c r="B127" s="1260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088"/>
      <c r="B128" s="349" t="s">
        <v>266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3" spans="2:6" ht="15" thickBot="1"/>
    <row r="134" spans="2:6" ht="14.25" customHeight="1">
      <c r="B134" s="1259" t="s">
        <v>9</v>
      </c>
      <c r="C134" s="1255" t="s">
        <v>134</v>
      </c>
      <c r="D134" s="1256"/>
      <c r="E134" s="1257" t="s">
        <v>155</v>
      </c>
      <c r="F134" s="1258"/>
    </row>
    <row r="135" spans="2:6" ht="15" thickBot="1">
      <c r="B135" s="1260"/>
      <c r="C135" s="352" t="s">
        <v>39</v>
      </c>
      <c r="D135" s="524" t="s">
        <v>115</v>
      </c>
      <c r="E135" s="524" t="s">
        <v>39</v>
      </c>
      <c r="F135" s="525" t="s">
        <v>115</v>
      </c>
    </row>
    <row r="136" spans="2:6" ht="22.5">
      <c r="B136" s="349" t="s">
        <v>275</v>
      </c>
      <c r="C136" s="693">
        <v>37530</v>
      </c>
      <c r="D136" s="694">
        <v>17779</v>
      </c>
      <c r="E136" s="694">
        <v>828</v>
      </c>
      <c r="F136" s="697">
        <v>391</v>
      </c>
    </row>
    <row r="137" spans="2:6" ht="22.5">
      <c r="B137" s="341" t="s">
        <v>142</v>
      </c>
      <c r="C137" s="689">
        <v>23288</v>
      </c>
      <c r="D137" s="687">
        <v>11072</v>
      </c>
      <c r="E137" s="687">
        <v>479</v>
      </c>
      <c r="F137" s="505">
        <v>217</v>
      </c>
    </row>
    <row r="138" spans="2:6">
      <c r="B138" s="341" t="s">
        <v>160</v>
      </c>
      <c r="C138" s="689">
        <v>9234</v>
      </c>
      <c r="D138" s="687">
        <v>4473</v>
      </c>
      <c r="E138" s="687">
        <v>51</v>
      </c>
      <c r="F138" s="505">
        <v>29</v>
      </c>
    </row>
    <row r="139" spans="2:6" ht="22.5">
      <c r="B139" s="341" t="s">
        <v>143</v>
      </c>
      <c r="C139" s="689">
        <v>11363</v>
      </c>
      <c r="D139" s="687">
        <v>5482</v>
      </c>
      <c r="E139" s="687">
        <v>278</v>
      </c>
      <c r="F139" s="505">
        <v>116</v>
      </c>
    </row>
    <row r="140" spans="2:6" ht="23.25" thickBot="1">
      <c r="B140" s="342" t="s">
        <v>144</v>
      </c>
      <c r="C140" s="526">
        <v>60644</v>
      </c>
      <c r="D140" s="527">
        <v>28559</v>
      </c>
      <c r="E140" s="527">
        <v>2997</v>
      </c>
      <c r="F140" s="696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3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4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263" t="s">
        <v>252</v>
      </c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265"/>
      <c r="C3" s="1266" t="s">
        <v>0</v>
      </c>
      <c r="D3" s="1266"/>
      <c r="E3" s="1266"/>
      <c r="F3" s="1266" t="s">
        <v>44</v>
      </c>
      <c r="G3" s="1266"/>
      <c r="H3" s="1266" t="s">
        <v>2</v>
      </c>
      <c r="I3" s="1266"/>
      <c r="J3" s="1266"/>
      <c r="K3" s="1266" t="s">
        <v>44</v>
      </c>
      <c r="L3" s="1266"/>
      <c r="M3" s="1266" t="s">
        <v>3</v>
      </c>
      <c r="N3" s="1266"/>
      <c r="O3" s="1266"/>
      <c r="P3" s="1266" t="s">
        <v>44</v>
      </c>
      <c r="Q3" s="1266"/>
      <c r="R3" s="1264"/>
    </row>
    <row r="4" spans="2:18" ht="49.5" customHeight="1">
      <c r="B4" s="1265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264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260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38"/>
  <sheetViews>
    <sheetView zoomScale="85" zoomScaleNormal="85" workbookViewId="0">
      <pane xSplit="2" ySplit="7" topLeftCell="I110" activePane="bottomRight" state="frozen"/>
      <selection pane="topRight" activeCell="C1" sqref="C1"/>
      <selection pane="bottomLeft" activeCell="A8" sqref="A8"/>
      <selection pane="bottomRight" activeCell="U132" sqref="U13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67" t="s">
        <v>282</v>
      </c>
      <c r="C2" s="1267"/>
      <c r="D2" s="1267"/>
      <c r="E2" s="1267"/>
      <c r="F2" s="1267"/>
      <c r="G2" s="1267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271"/>
      <c r="C4" s="1269" t="s">
        <v>101</v>
      </c>
      <c r="D4" s="1269"/>
      <c r="E4" s="1269"/>
      <c r="F4" s="1269"/>
      <c r="G4" s="1269"/>
      <c r="H4" s="1269"/>
      <c r="I4" s="1269"/>
      <c r="J4" s="1269"/>
      <c r="K4" s="1269"/>
      <c r="L4" s="1269"/>
      <c r="M4" s="1269" t="s">
        <v>104</v>
      </c>
      <c r="N4" s="1269"/>
      <c r="O4" s="1269"/>
      <c r="P4" s="1269"/>
      <c r="Q4" s="1269"/>
      <c r="R4" s="1269"/>
      <c r="S4" s="1269"/>
      <c r="T4" s="1269"/>
      <c r="U4" s="1269"/>
      <c r="V4" s="1270"/>
    </row>
    <row r="5" spans="2:22" s="16" customFormat="1" ht="14.25" customHeight="1">
      <c r="B5" s="1272"/>
      <c r="C5" s="1268" t="s">
        <v>99</v>
      </c>
      <c r="D5" s="1268"/>
      <c r="E5" s="1268"/>
      <c r="F5" s="1268" t="s">
        <v>1</v>
      </c>
      <c r="G5" s="1268"/>
      <c r="H5" s="1268" t="s">
        <v>100</v>
      </c>
      <c r="I5" s="1268"/>
      <c r="J5" s="1268"/>
      <c r="K5" s="1268" t="s">
        <v>1</v>
      </c>
      <c r="L5" s="1268"/>
      <c r="M5" s="1268" t="s">
        <v>103</v>
      </c>
      <c r="N5" s="1268"/>
      <c r="O5" s="1268"/>
      <c r="P5" s="1268"/>
      <c r="Q5" s="1268"/>
      <c r="R5" s="1268"/>
      <c r="S5" s="1268"/>
      <c r="T5" s="1268"/>
      <c r="U5" s="1268"/>
      <c r="V5" s="1274"/>
    </row>
    <row r="6" spans="2:22" s="16" customFormat="1" ht="27.75" customHeight="1">
      <c r="B6" s="1272"/>
      <c r="C6" s="1268"/>
      <c r="D6" s="1268"/>
      <c r="E6" s="1268"/>
      <c r="F6" s="1268"/>
      <c r="G6" s="1268"/>
      <c r="H6" s="1268"/>
      <c r="I6" s="1268"/>
      <c r="J6" s="1268"/>
      <c r="K6" s="1268"/>
      <c r="L6" s="1268"/>
      <c r="M6" s="1268" t="s">
        <v>46</v>
      </c>
      <c r="N6" s="1268"/>
      <c r="O6" s="1268"/>
      <c r="P6" s="1268" t="s">
        <v>1</v>
      </c>
      <c r="Q6" s="1268"/>
      <c r="R6" s="1268" t="s">
        <v>102</v>
      </c>
      <c r="S6" s="1268"/>
      <c r="T6" s="1268"/>
      <c r="U6" s="1268" t="s">
        <v>1</v>
      </c>
      <c r="V6" s="1274"/>
    </row>
    <row r="7" spans="2:22" s="16" customFormat="1" ht="43.5" customHeight="1" thickBot="1">
      <c r="B7" s="1273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2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4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53"/>
    </row>
    <row r="105" spans="2:22" s="544" customFormat="1" ht="15">
      <c r="B105" s="921">
        <v>43132</v>
      </c>
      <c r="C105" s="961">
        <v>134914</v>
      </c>
      <c r="D105" s="961">
        <v>8139</v>
      </c>
      <c r="E105" s="961">
        <v>126775</v>
      </c>
      <c r="F105" s="962">
        <v>6.032731962583572</v>
      </c>
      <c r="G105" s="961"/>
      <c r="H105" s="961">
        <v>69846</v>
      </c>
      <c r="I105" s="961">
        <v>3376</v>
      </c>
      <c r="J105" s="961">
        <v>66470</v>
      </c>
      <c r="K105" s="962">
        <v>4.8334908226670104</v>
      </c>
      <c r="L105" s="961"/>
      <c r="M105" s="961">
        <v>1126730</v>
      </c>
      <c r="N105" s="961">
        <v>68233</v>
      </c>
      <c r="O105" s="961">
        <v>1058497</v>
      </c>
      <c r="P105" s="965">
        <v>6.0558430147417752</v>
      </c>
      <c r="Q105" s="961"/>
      <c r="R105" s="961">
        <v>170273</v>
      </c>
      <c r="S105" s="961">
        <v>11096</v>
      </c>
      <c r="T105" s="961">
        <v>159177</v>
      </c>
      <c r="U105" s="962">
        <v>6.5165939403193693</v>
      </c>
      <c r="V105" s="1054"/>
    </row>
    <row r="106" spans="2:22" s="544" customFormat="1" ht="15">
      <c r="B106" s="294">
        <v>43160</v>
      </c>
      <c r="C106" s="605">
        <v>137340</v>
      </c>
      <c r="D106" s="963">
        <v>8381</v>
      </c>
      <c r="E106" s="605">
        <v>128959</v>
      </c>
      <c r="F106" s="962">
        <v>6.1023736711810104</v>
      </c>
      <c r="G106" s="605"/>
      <c r="H106" s="605">
        <v>83336</v>
      </c>
      <c r="I106" s="605">
        <v>3744</v>
      </c>
      <c r="J106" s="605">
        <v>79592</v>
      </c>
      <c r="K106" s="962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5">
        <v>6.1323393552510268</v>
      </c>
      <c r="Q106" s="605"/>
      <c r="R106" s="605">
        <v>162557</v>
      </c>
      <c r="S106" s="605">
        <v>10843</v>
      </c>
      <c r="T106" s="605">
        <v>151714</v>
      </c>
      <c r="U106" s="962">
        <v>6.6702756571541055</v>
      </c>
      <c r="V106" s="1055"/>
    </row>
    <row r="107" spans="2:22" s="544" customFormat="1" ht="15">
      <c r="B107" s="294">
        <v>43191</v>
      </c>
      <c r="C107" s="963">
        <v>126036</v>
      </c>
      <c r="D107" s="963">
        <v>8160</v>
      </c>
      <c r="E107" s="963">
        <v>117876</v>
      </c>
      <c r="F107" s="962">
        <v>6.4743406645720274</v>
      </c>
      <c r="G107" s="963"/>
      <c r="H107" s="963">
        <v>88426</v>
      </c>
      <c r="I107" s="963">
        <v>4182</v>
      </c>
      <c r="J107" s="963">
        <v>84244</v>
      </c>
      <c r="K107" s="962">
        <v>4.7293782371700628</v>
      </c>
      <c r="L107" s="963"/>
      <c r="M107" s="963">
        <v>1042545</v>
      </c>
      <c r="N107" s="963">
        <v>64711</v>
      </c>
      <c r="O107" s="963">
        <v>977834</v>
      </c>
      <c r="P107" s="965">
        <v>6.2070222388482037</v>
      </c>
      <c r="Q107" s="963"/>
      <c r="R107" s="963">
        <v>154492</v>
      </c>
      <c r="S107" s="963">
        <v>10498</v>
      </c>
      <c r="T107" s="963">
        <v>143994</v>
      </c>
      <c r="U107" s="965">
        <v>6.7951738601351526</v>
      </c>
      <c r="V107" s="1055"/>
    </row>
    <row r="108" spans="2:22" s="544" customFormat="1" ht="15">
      <c r="B108" s="430">
        <v>43221</v>
      </c>
      <c r="C108" s="1009">
        <v>120074</v>
      </c>
      <c r="D108" s="963">
        <v>7577</v>
      </c>
      <c r="E108" s="963">
        <v>112497</v>
      </c>
      <c r="F108" s="962">
        <v>6.3102753302130346</v>
      </c>
      <c r="G108" s="966"/>
      <c r="H108" s="966">
        <v>78588</v>
      </c>
      <c r="I108" s="963">
        <v>3886</v>
      </c>
      <c r="J108" s="1009">
        <v>74702</v>
      </c>
      <c r="K108" s="962">
        <v>4.944775283758335</v>
      </c>
      <c r="L108" s="772"/>
      <c r="M108" s="966">
        <v>1002153</v>
      </c>
      <c r="N108" s="963">
        <v>62721</v>
      </c>
      <c r="O108" s="966">
        <v>939432</v>
      </c>
      <c r="P108" s="965">
        <v>6.2586251799874866</v>
      </c>
      <c r="Q108" s="963"/>
      <c r="R108" s="963">
        <v>147742</v>
      </c>
      <c r="S108" s="966">
        <v>10093</v>
      </c>
      <c r="T108" s="963">
        <v>137649</v>
      </c>
      <c r="U108" s="1015">
        <v>6.8315035670290101</v>
      </c>
      <c r="V108" s="1055"/>
    </row>
    <row r="109" spans="2:22" s="544" customFormat="1" ht="15">
      <c r="B109" s="430">
        <v>43252</v>
      </c>
      <c r="C109" s="1027">
        <v>120786</v>
      </c>
      <c r="D109" s="963">
        <v>7728</v>
      </c>
      <c r="E109" s="963">
        <f t="shared" ref="E109:E118" si="8">(C109-D109)</f>
        <v>113058</v>
      </c>
      <c r="F109" s="962">
        <f t="shared" ref="F109:F118" si="9">(D109/C109*100)</f>
        <v>6.3980924941632304</v>
      </c>
      <c r="G109" s="966"/>
      <c r="H109" s="966">
        <v>72577</v>
      </c>
      <c r="I109" s="963">
        <v>3747</v>
      </c>
      <c r="J109" s="963">
        <f t="shared" ref="J109:J118" si="10">(H109-I109)</f>
        <v>68830</v>
      </c>
      <c r="K109" s="962">
        <f t="shared" ref="K109:K118" si="11">(I109/H109*100)</f>
        <v>5.1627926202515946</v>
      </c>
      <c r="L109" s="772"/>
      <c r="M109" s="966">
        <v>967900</v>
      </c>
      <c r="N109" s="963">
        <v>61177</v>
      </c>
      <c r="O109" s="966">
        <f t="shared" ref="O109:O118" si="12">(M109-N109)</f>
        <v>906723</v>
      </c>
      <c r="P109" s="965">
        <f t="shared" ref="P109:P118" si="13">(N109/M109*100)</f>
        <v>6.3205909701415433</v>
      </c>
      <c r="Q109" s="1009"/>
      <c r="R109" s="963">
        <v>145127</v>
      </c>
      <c r="S109" s="966">
        <v>9956</v>
      </c>
      <c r="T109" s="963">
        <f t="shared" ref="T109:T118" si="14">(R109-S109)</f>
        <v>135171</v>
      </c>
      <c r="U109" s="965">
        <f t="shared" ref="U109:U118" si="15">(S109/R109*100)</f>
        <v>6.8601983090672309</v>
      </c>
      <c r="V109" s="1055"/>
    </row>
    <row r="110" spans="2:22" ht="15">
      <c r="B110" s="430">
        <v>43282</v>
      </c>
      <c r="C110" s="1027">
        <v>137815</v>
      </c>
      <c r="D110" s="963">
        <v>8524</v>
      </c>
      <c r="E110" s="963">
        <f t="shared" si="8"/>
        <v>129291</v>
      </c>
      <c r="F110" s="962">
        <f t="shared" si="9"/>
        <v>6.1851032180822116</v>
      </c>
      <c r="G110" s="966"/>
      <c r="H110" s="966">
        <v>66028</v>
      </c>
      <c r="I110" s="963">
        <v>3386</v>
      </c>
      <c r="J110" s="963">
        <f t="shared" si="10"/>
        <v>62642</v>
      </c>
      <c r="K110" s="962">
        <f t="shared" si="11"/>
        <v>5.1281274610771188</v>
      </c>
      <c r="L110" s="772"/>
      <c r="M110" s="966">
        <v>961769</v>
      </c>
      <c r="N110" s="963">
        <v>60788</v>
      </c>
      <c r="O110" s="966">
        <f t="shared" si="12"/>
        <v>900981</v>
      </c>
      <c r="P110" s="965">
        <f t="shared" si="13"/>
        <v>6.320436612117879</v>
      </c>
      <c r="Q110" s="963"/>
      <c r="R110" s="963">
        <v>145520</v>
      </c>
      <c r="S110" s="966">
        <v>10064</v>
      </c>
      <c r="T110" s="963">
        <f t="shared" si="14"/>
        <v>135456</v>
      </c>
      <c r="U110" s="965">
        <f t="shared" si="15"/>
        <v>6.9158878504672892</v>
      </c>
      <c r="V110" s="1055"/>
    </row>
    <row r="111" spans="2:22" ht="15">
      <c r="B111" s="430">
        <v>43313</v>
      </c>
      <c r="C111" s="1027">
        <v>133053</v>
      </c>
      <c r="D111" s="963">
        <v>8042</v>
      </c>
      <c r="E111" s="963">
        <f t="shared" si="8"/>
        <v>125011</v>
      </c>
      <c r="F111" s="962">
        <f t="shared" si="9"/>
        <v>6.0442079472090073</v>
      </c>
      <c r="G111" s="966"/>
      <c r="H111" s="966">
        <v>64235</v>
      </c>
      <c r="I111" s="963">
        <v>3367</v>
      </c>
      <c r="J111" s="963">
        <f t="shared" si="10"/>
        <v>60868</v>
      </c>
      <c r="K111" s="962">
        <f t="shared" si="11"/>
        <v>5.2416906670818086</v>
      </c>
      <c r="L111" s="772"/>
      <c r="M111" s="966">
        <v>958603</v>
      </c>
      <c r="N111" s="963">
        <v>60591</v>
      </c>
      <c r="O111" s="966">
        <f t="shared" si="12"/>
        <v>898012</v>
      </c>
      <c r="P111" s="965">
        <f t="shared" si="13"/>
        <v>6.3207605233866371</v>
      </c>
      <c r="Q111" s="963"/>
      <c r="R111" s="963">
        <v>143702</v>
      </c>
      <c r="S111" s="966">
        <v>9978</v>
      </c>
      <c r="T111" s="963">
        <f t="shared" si="14"/>
        <v>133724</v>
      </c>
      <c r="U111" s="965">
        <f t="shared" si="15"/>
        <v>6.9435359285187399</v>
      </c>
      <c r="V111" s="1055"/>
    </row>
    <row r="112" spans="2:22" ht="15">
      <c r="B112" s="430">
        <v>43344</v>
      </c>
      <c r="C112" s="1027">
        <v>145928</v>
      </c>
      <c r="D112" s="963">
        <v>8385</v>
      </c>
      <c r="E112" s="963">
        <f t="shared" si="8"/>
        <v>137543</v>
      </c>
      <c r="F112" s="962">
        <f t="shared" si="9"/>
        <v>5.7459843210350314</v>
      </c>
      <c r="G112" s="966"/>
      <c r="H112" s="966">
        <v>88645</v>
      </c>
      <c r="I112" s="963">
        <v>4270</v>
      </c>
      <c r="J112" s="963">
        <f t="shared" si="10"/>
        <v>84375</v>
      </c>
      <c r="K112" s="962">
        <f t="shared" si="11"/>
        <v>4.8169665519769866</v>
      </c>
      <c r="L112" s="963"/>
      <c r="M112" s="966">
        <v>947393</v>
      </c>
      <c r="N112" s="963">
        <v>59850</v>
      </c>
      <c r="O112" s="966">
        <f t="shared" si="12"/>
        <v>887543</v>
      </c>
      <c r="P112" s="965">
        <f t="shared" si="13"/>
        <v>6.3173361002245105</v>
      </c>
      <c r="Q112" s="963"/>
      <c r="R112" s="963">
        <v>137038</v>
      </c>
      <c r="S112" s="966">
        <v>9742</v>
      </c>
      <c r="T112" s="963">
        <f t="shared" si="14"/>
        <v>127296</v>
      </c>
      <c r="U112" s="965">
        <f t="shared" si="15"/>
        <v>7.1089770720530074</v>
      </c>
      <c r="V112" s="1055"/>
    </row>
    <row r="113" spans="2:22" s="544" customFormat="1" ht="15">
      <c r="B113" s="430">
        <v>43374</v>
      </c>
      <c r="C113" s="1027">
        <v>149523</v>
      </c>
      <c r="D113" s="963">
        <v>8674</v>
      </c>
      <c r="E113" s="963">
        <f t="shared" si="8"/>
        <v>140849</v>
      </c>
      <c r="F113" s="962">
        <f t="shared" si="9"/>
        <v>5.8011142098540027</v>
      </c>
      <c r="G113" s="966"/>
      <c r="H113" s="966">
        <v>83752</v>
      </c>
      <c r="I113" s="963">
        <v>4066</v>
      </c>
      <c r="J113" s="963">
        <f t="shared" si="10"/>
        <v>79686</v>
      </c>
      <c r="K113" s="962">
        <f t="shared" si="11"/>
        <v>4.8548094373865691</v>
      </c>
      <c r="L113" s="963"/>
      <c r="M113" s="966">
        <v>937339</v>
      </c>
      <c r="N113" s="963">
        <v>59209</v>
      </c>
      <c r="O113" s="966">
        <f t="shared" si="12"/>
        <v>878130</v>
      </c>
      <c r="P113" s="965">
        <f t="shared" si="13"/>
        <v>6.3167114565808102</v>
      </c>
      <c r="Q113" s="963"/>
      <c r="R113" s="963">
        <v>136751</v>
      </c>
      <c r="S113" s="966">
        <v>9698</v>
      </c>
      <c r="T113" s="963">
        <f t="shared" si="14"/>
        <v>127053</v>
      </c>
      <c r="U113" s="965">
        <f t="shared" si="15"/>
        <v>7.0917214499345533</v>
      </c>
      <c r="V113" s="1055"/>
    </row>
    <row r="114" spans="2:22" ht="15">
      <c r="B114" s="430">
        <v>43405</v>
      </c>
      <c r="C114" s="1027">
        <v>139486</v>
      </c>
      <c r="D114" s="963">
        <v>8668</v>
      </c>
      <c r="E114" s="963">
        <f t="shared" si="8"/>
        <v>130818</v>
      </c>
      <c r="F114" s="962">
        <f t="shared" si="9"/>
        <v>6.2142437233844259</v>
      </c>
      <c r="G114" s="966"/>
      <c r="H114" s="966">
        <v>67806</v>
      </c>
      <c r="I114" s="963">
        <v>3314</v>
      </c>
      <c r="J114" s="963">
        <f t="shared" si="10"/>
        <v>64492</v>
      </c>
      <c r="K114" s="962">
        <f t="shared" si="11"/>
        <v>4.8874730849777306</v>
      </c>
      <c r="L114" s="963"/>
      <c r="M114" s="966">
        <v>950549</v>
      </c>
      <c r="N114" s="963">
        <v>60007</v>
      </c>
      <c r="O114" s="966">
        <f t="shared" si="12"/>
        <v>890542</v>
      </c>
      <c r="P114" s="965">
        <f t="shared" si="13"/>
        <v>6.3128781367399256</v>
      </c>
      <c r="Q114" s="963"/>
      <c r="R114" s="963">
        <v>146526</v>
      </c>
      <c r="S114" s="966">
        <v>10245</v>
      </c>
      <c r="T114" s="963">
        <f t="shared" si="14"/>
        <v>136281</v>
      </c>
      <c r="U114" s="965">
        <f t="shared" si="15"/>
        <v>6.9919331722697677</v>
      </c>
      <c r="V114" s="1055"/>
    </row>
    <row r="115" spans="2:22" ht="15">
      <c r="B115" s="1046">
        <v>43435</v>
      </c>
      <c r="C115" s="1047">
        <v>133727</v>
      </c>
      <c r="D115" s="1048">
        <v>8321</v>
      </c>
      <c r="E115" s="1048">
        <f t="shared" si="8"/>
        <v>125406</v>
      </c>
      <c r="F115" s="1049">
        <f t="shared" si="9"/>
        <v>6.2223784276922389</v>
      </c>
      <c r="G115" s="1058">
        <v>6.0701468336456923</v>
      </c>
      <c r="H115" s="1050">
        <v>67851</v>
      </c>
      <c r="I115" s="1048">
        <v>3154</v>
      </c>
      <c r="J115" s="1048">
        <f t="shared" si="10"/>
        <v>64697</v>
      </c>
      <c r="K115" s="1049">
        <f t="shared" si="11"/>
        <v>4.6484208044096622</v>
      </c>
      <c r="L115" s="1051">
        <v>4.8596508386718176</v>
      </c>
      <c r="M115" s="1050">
        <v>968888</v>
      </c>
      <c r="N115" s="1048">
        <v>61118</v>
      </c>
      <c r="O115" s="1050">
        <f t="shared" si="12"/>
        <v>907770</v>
      </c>
      <c r="P115" s="1051">
        <f t="shared" si="13"/>
        <v>6.3080562459231615</v>
      </c>
      <c r="Q115" s="1056">
        <v>6.2382917676610274</v>
      </c>
      <c r="R115" s="1048">
        <v>153268</v>
      </c>
      <c r="S115" s="1050">
        <v>10520</v>
      </c>
      <c r="T115" s="1048">
        <f t="shared" si="14"/>
        <v>142748</v>
      </c>
      <c r="U115" s="1051">
        <f t="shared" si="15"/>
        <v>6.8637941383720023</v>
      </c>
      <c r="V115" s="1057">
        <v>6.8297043147040286</v>
      </c>
    </row>
    <row r="116" spans="2:22" s="15" customFormat="1" ht="15">
      <c r="B116" s="430">
        <v>43466</v>
      </c>
      <c r="C116" s="1027">
        <v>167673</v>
      </c>
      <c r="D116" s="963">
        <v>9466</v>
      </c>
      <c r="E116" s="963">
        <f t="shared" si="8"/>
        <v>158207</v>
      </c>
      <c r="F116" s="962">
        <f t="shared" si="9"/>
        <v>5.6455123961520339</v>
      </c>
      <c r="G116" s="1072"/>
      <c r="H116" s="966">
        <v>59508</v>
      </c>
      <c r="I116" s="963">
        <v>2964</v>
      </c>
      <c r="J116" s="963">
        <f t="shared" si="10"/>
        <v>56544</v>
      </c>
      <c r="K116" s="962">
        <f t="shared" si="11"/>
        <v>4.980842911877394</v>
      </c>
      <c r="L116" s="965"/>
      <c r="M116" s="966">
        <v>1023083</v>
      </c>
      <c r="N116" s="963">
        <v>63157</v>
      </c>
      <c r="O116" s="966">
        <f t="shared" si="12"/>
        <v>959926</v>
      </c>
      <c r="P116" s="965">
        <f t="shared" si="13"/>
        <v>6.1732039336006954</v>
      </c>
      <c r="Q116" s="1073"/>
      <c r="R116" s="963">
        <v>166410</v>
      </c>
      <c r="S116" s="966">
        <v>11311</v>
      </c>
      <c r="T116" s="963">
        <f t="shared" si="14"/>
        <v>155099</v>
      </c>
      <c r="U116" s="965">
        <f t="shared" si="15"/>
        <v>6.797067483925245</v>
      </c>
      <c r="V116" s="1074"/>
    </row>
    <row r="117" spans="2:22" s="15" customFormat="1" ht="15">
      <c r="B117" s="430">
        <v>43498</v>
      </c>
      <c r="C117" s="1027">
        <v>123230</v>
      </c>
      <c r="D117" s="963">
        <v>7545</v>
      </c>
      <c r="E117" s="963">
        <f t="shared" si="8"/>
        <v>115685</v>
      </c>
      <c r="F117" s="962">
        <f t="shared" si="9"/>
        <v>6.1226973951148258</v>
      </c>
      <c r="G117" s="1072"/>
      <c r="H117" s="966">
        <v>62245</v>
      </c>
      <c r="I117" s="963">
        <v>3087</v>
      </c>
      <c r="J117" s="963">
        <f t="shared" si="10"/>
        <v>59158</v>
      </c>
      <c r="K117" s="962">
        <f t="shared" si="11"/>
        <v>4.95943449273034</v>
      </c>
      <c r="L117" s="965"/>
      <c r="M117" s="966">
        <v>1016702</v>
      </c>
      <c r="N117" s="963">
        <v>62754</v>
      </c>
      <c r="O117" s="966">
        <f t="shared" si="12"/>
        <v>953948</v>
      </c>
      <c r="P117" s="965">
        <f t="shared" si="13"/>
        <v>6.1723100770924031</v>
      </c>
      <c r="Q117" s="1073"/>
      <c r="R117" s="963">
        <v>165388</v>
      </c>
      <c r="S117" s="966">
        <v>11289</v>
      </c>
      <c r="T117" s="963">
        <f t="shared" si="14"/>
        <v>154099</v>
      </c>
      <c r="U117" s="965">
        <f t="shared" si="15"/>
        <v>6.8257672866229715</v>
      </c>
      <c r="V117" s="1074"/>
    </row>
    <row r="118" spans="2:22" s="15" customFormat="1" ht="15">
      <c r="B118" s="430">
        <v>43526</v>
      </c>
      <c r="C118" s="1027">
        <v>123576</v>
      </c>
      <c r="D118" s="963">
        <v>7725</v>
      </c>
      <c r="E118" s="963">
        <f t="shared" si="8"/>
        <v>115851</v>
      </c>
      <c r="F118" s="962">
        <f t="shared" si="9"/>
        <v>6.2512138279277529</v>
      </c>
      <c r="G118" s="1072"/>
      <c r="H118" s="966">
        <v>73308</v>
      </c>
      <c r="I118" s="963">
        <v>3413</v>
      </c>
      <c r="J118" s="963">
        <f t="shared" si="10"/>
        <v>69895</v>
      </c>
      <c r="K118" s="962">
        <f t="shared" si="11"/>
        <v>4.6556992415561735</v>
      </c>
      <c r="L118" s="965"/>
      <c r="M118" s="966">
        <v>984739</v>
      </c>
      <c r="N118" s="963">
        <v>61726</v>
      </c>
      <c r="O118" s="966">
        <f t="shared" si="12"/>
        <v>923013</v>
      </c>
      <c r="P118" s="965">
        <f t="shared" si="13"/>
        <v>6.2682599145560403</v>
      </c>
      <c r="Q118" s="1073"/>
      <c r="R118" s="963">
        <v>157247</v>
      </c>
      <c r="S118" s="966">
        <v>10998</v>
      </c>
      <c r="T118" s="963">
        <f t="shared" si="14"/>
        <v>146249</v>
      </c>
      <c r="U118" s="965">
        <f t="shared" si="15"/>
        <v>6.9940920971465275</v>
      </c>
      <c r="V118" s="1074"/>
    </row>
    <row r="119" spans="2:22" ht="15">
      <c r="B119" s="430">
        <v>43557</v>
      </c>
      <c r="C119" s="1027">
        <v>112901</v>
      </c>
      <c r="D119" s="963">
        <v>7693</v>
      </c>
      <c r="E119" s="963">
        <f t="shared" ref="E119:E124" si="16">(C119-D119)</f>
        <v>105208</v>
      </c>
      <c r="F119" s="962">
        <f t="shared" ref="F119:F128" si="17">(D119/C119*100)</f>
        <v>6.8139343318482561</v>
      </c>
      <c r="G119" s="1072"/>
      <c r="H119" s="966">
        <v>76509</v>
      </c>
      <c r="I119" s="963">
        <v>3608</v>
      </c>
      <c r="J119" s="963">
        <f t="shared" ref="J119:J124" si="18">(H119-I119)</f>
        <v>72901</v>
      </c>
      <c r="K119" s="962">
        <f t="shared" ref="K119:K128" si="19">(I119/H119*100)</f>
        <v>4.7157850710373941</v>
      </c>
      <c r="L119" s="965"/>
      <c r="M119" s="966">
        <v>938280</v>
      </c>
      <c r="N119" s="963">
        <v>60184</v>
      </c>
      <c r="O119" s="966">
        <f t="shared" ref="O119:O128" si="20">(M119-N119)</f>
        <v>878096</v>
      </c>
      <c r="P119" s="965">
        <f t="shared" ref="P119:P128" si="21">(N119/M119*100)</f>
        <v>6.414289977405466</v>
      </c>
      <c r="Q119" s="1073"/>
      <c r="R119" s="963">
        <v>150427</v>
      </c>
      <c r="S119" s="966">
        <v>10812</v>
      </c>
      <c r="T119" s="963">
        <f t="shared" ref="T119:T124" si="22">(R119-S119)</f>
        <v>139615</v>
      </c>
      <c r="U119" s="965">
        <f t="shared" ref="U119:U122" si="23">(S119/R119*100)</f>
        <v>7.1875394709726317</v>
      </c>
      <c r="V119" s="1074"/>
    </row>
    <row r="120" spans="2:22" s="544" customFormat="1" ht="15">
      <c r="B120" s="430">
        <v>43587</v>
      </c>
      <c r="C120" s="1027">
        <v>110354</v>
      </c>
      <c r="D120" s="963">
        <v>7396</v>
      </c>
      <c r="E120" s="963">
        <f t="shared" si="16"/>
        <v>102958</v>
      </c>
      <c r="F120" s="962">
        <f t="shared" si="17"/>
        <v>6.7020678906065934</v>
      </c>
      <c r="G120" s="1072"/>
      <c r="H120" s="966">
        <v>67918</v>
      </c>
      <c r="I120" s="963">
        <v>3512</v>
      </c>
      <c r="J120" s="963">
        <f t="shared" si="18"/>
        <v>64406</v>
      </c>
      <c r="K120" s="962">
        <f t="shared" si="19"/>
        <v>5.1709414293707114</v>
      </c>
      <c r="L120" s="965"/>
      <c r="M120" s="966">
        <v>906040</v>
      </c>
      <c r="N120" s="963">
        <v>58879</v>
      </c>
      <c r="O120" s="966">
        <f t="shared" si="20"/>
        <v>847161</v>
      </c>
      <c r="P120" s="965">
        <f t="shared" si="21"/>
        <v>6.4984989625182106</v>
      </c>
      <c r="Q120" s="1073"/>
      <c r="R120" s="963">
        <v>143963</v>
      </c>
      <c r="S120" s="966">
        <v>10543</v>
      </c>
      <c r="T120" s="963">
        <f t="shared" si="22"/>
        <v>133420</v>
      </c>
      <c r="U120" s="965">
        <f t="shared" si="23"/>
        <v>7.3234094871598963</v>
      </c>
      <c r="V120" s="1074"/>
    </row>
    <row r="121" spans="2:22" s="544" customFormat="1" ht="15">
      <c r="B121" s="430">
        <v>43618</v>
      </c>
      <c r="C121" s="1027">
        <v>98710</v>
      </c>
      <c r="D121" s="963">
        <v>6797</v>
      </c>
      <c r="E121" s="963">
        <f t="shared" si="16"/>
        <v>91913</v>
      </c>
      <c r="F121" s="962">
        <f>(D121/C121*100)</f>
        <v>6.885827170499442</v>
      </c>
      <c r="G121" s="1072"/>
      <c r="H121" s="966">
        <v>59470</v>
      </c>
      <c r="I121" s="963">
        <v>3299</v>
      </c>
      <c r="J121" s="963">
        <f t="shared" si="18"/>
        <v>56171</v>
      </c>
      <c r="K121" s="962">
        <f t="shared" si="19"/>
        <v>5.5473347906507477</v>
      </c>
      <c r="L121" s="965"/>
      <c r="M121" s="966">
        <v>877093</v>
      </c>
      <c r="N121" s="963">
        <v>57589</v>
      </c>
      <c r="O121" s="966">
        <f t="shared" si="20"/>
        <v>819504</v>
      </c>
      <c r="P121" s="965">
        <f t="shared" si="21"/>
        <v>6.565894380641506</v>
      </c>
      <c r="Q121" s="1073"/>
      <c r="R121" s="963">
        <v>141302</v>
      </c>
      <c r="S121" s="966">
        <v>10254</v>
      </c>
      <c r="T121" s="963">
        <f t="shared" si="22"/>
        <v>131048</v>
      </c>
      <c r="U121" s="965">
        <f t="shared" si="23"/>
        <v>7.25679749755842</v>
      </c>
      <c r="V121" s="1074"/>
    </row>
    <row r="122" spans="2:22" s="544" customFormat="1" ht="15">
      <c r="B122" s="430">
        <v>43648</v>
      </c>
      <c r="C122" s="1027">
        <v>127698</v>
      </c>
      <c r="D122" s="963">
        <v>7778</v>
      </c>
      <c r="E122" s="963">
        <f t="shared" si="16"/>
        <v>119920</v>
      </c>
      <c r="F122" s="962">
        <f t="shared" si="17"/>
        <v>6.0909332957446471</v>
      </c>
      <c r="G122" s="1072"/>
      <c r="H122" s="966">
        <v>61051</v>
      </c>
      <c r="I122" s="963">
        <v>3328</v>
      </c>
      <c r="J122" s="963">
        <f t="shared" si="18"/>
        <v>57723</v>
      </c>
      <c r="K122" s="962">
        <f t="shared" si="19"/>
        <v>5.4511801608491259</v>
      </c>
      <c r="L122" s="965"/>
      <c r="M122" s="966">
        <v>868398</v>
      </c>
      <c r="N122" s="963">
        <v>56662</v>
      </c>
      <c r="O122" s="966">
        <f t="shared" si="20"/>
        <v>811736</v>
      </c>
      <c r="P122" s="965">
        <f t="shared" si="21"/>
        <v>6.5248883576424639</v>
      </c>
      <c r="Q122" s="1073"/>
      <c r="R122" s="963">
        <v>141048</v>
      </c>
      <c r="S122" s="966">
        <v>9945</v>
      </c>
      <c r="T122" s="963">
        <f t="shared" si="22"/>
        <v>131103</v>
      </c>
      <c r="U122" s="965">
        <f t="shared" si="23"/>
        <v>7.0507912200102094</v>
      </c>
      <c r="V122" s="1074"/>
    </row>
    <row r="123" spans="2:22" s="544" customFormat="1" ht="15">
      <c r="B123" s="430">
        <v>43679</v>
      </c>
      <c r="C123" s="1027">
        <v>117431</v>
      </c>
      <c r="D123" s="963">
        <v>7450</v>
      </c>
      <c r="E123" s="963">
        <v>109981</v>
      </c>
      <c r="F123" s="962">
        <v>6.3441510333727882</v>
      </c>
      <c r="G123" s="1072"/>
      <c r="H123" s="966">
        <v>56825</v>
      </c>
      <c r="I123" s="963">
        <v>3855</v>
      </c>
      <c r="J123" s="963">
        <v>52970</v>
      </c>
      <c r="K123" s="962">
        <v>6.7839859216893981</v>
      </c>
      <c r="L123" s="965"/>
      <c r="M123" s="966">
        <v>865492</v>
      </c>
      <c r="N123" s="963">
        <v>56635</v>
      </c>
      <c r="O123" s="966">
        <v>808857</v>
      </c>
      <c r="P123" s="965">
        <v>6.5436768912942007</v>
      </c>
      <c r="Q123" s="1073"/>
      <c r="R123" s="963">
        <v>139499</v>
      </c>
      <c r="S123" s="966">
        <v>9898</v>
      </c>
      <c r="T123" s="963">
        <v>129601</v>
      </c>
      <c r="U123" s="965">
        <v>7.0953913648126505</v>
      </c>
      <c r="V123" s="1074"/>
    </row>
    <row r="124" spans="2:22" s="544" customFormat="1" ht="18" customHeight="1">
      <c r="B124" s="430">
        <v>43710</v>
      </c>
      <c r="C124" s="1027">
        <v>137479</v>
      </c>
      <c r="D124" s="963">
        <v>8007</v>
      </c>
      <c r="E124" s="963">
        <f t="shared" si="16"/>
        <v>129472</v>
      </c>
      <c r="F124" s="962">
        <f t="shared" si="17"/>
        <v>5.8241622356869049</v>
      </c>
      <c r="G124" s="1072"/>
      <c r="H124" s="966">
        <v>84205</v>
      </c>
      <c r="I124" s="963">
        <v>4024</v>
      </c>
      <c r="J124" s="963">
        <f t="shared" si="18"/>
        <v>80181</v>
      </c>
      <c r="K124" s="962">
        <f t="shared" si="19"/>
        <v>4.7788136096431328</v>
      </c>
      <c r="L124" s="965"/>
      <c r="M124" s="966">
        <v>851151</v>
      </c>
      <c r="N124" s="963">
        <v>55948</v>
      </c>
      <c r="O124" s="966">
        <f t="shared" si="20"/>
        <v>795203</v>
      </c>
      <c r="P124" s="965">
        <f t="shared" si="21"/>
        <v>6.5732167382755824</v>
      </c>
      <c r="Q124" s="1073"/>
      <c r="R124" s="963">
        <v>132424</v>
      </c>
      <c r="S124" s="966">
        <v>9624</v>
      </c>
      <c r="T124" s="963">
        <f t="shared" si="22"/>
        <v>122800</v>
      </c>
      <c r="U124" s="965">
        <f>(S124/R124*100)</f>
        <v>7.2675647918806261</v>
      </c>
      <c r="V124" s="1074"/>
    </row>
    <row r="125" spans="2:22" s="544" customFormat="1" ht="18" customHeight="1">
      <c r="B125" s="430">
        <v>43740</v>
      </c>
      <c r="C125" s="1027">
        <v>136988</v>
      </c>
      <c r="D125" s="963">
        <v>8682</v>
      </c>
      <c r="E125" s="963">
        <f>C125-D125</f>
        <v>128306</v>
      </c>
      <c r="F125" s="962">
        <f t="shared" si="17"/>
        <v>6.3377814115104973</v>
      </c>
      <c r="G125" s="1072"/>
      <c r="H125" s="966">
        <v>76996</v>
      </c>
      <c r="I125" s="963">
        <v>3786</v>
      </c>
      <c r="J125" s="963">
        <f>H125-I125</f>
        <v>73210</v>
      </c>
      <c r="K125" s="962">
        <f t="shared" si="19"/>
        <v>4.9171385526520863</v>
      </c>
      <c r="L125" s="965"/>
      <c r="M125" s="966">
        <f>tab.1!C159</f>
        <v>840518</v>
      </c>
      <c r="N125" s="963">
        <f>tab.1!D159</f>
        <v>55925</v>
      </c>
      <c r="O125" s="966">
        <f t="shared" si="20"/>
        <v>784593</v>
      </c>
      <c r="P125" s="965">
        <f t="shared" si="21"/>
        <v>6.6536350203089052</v>
      </c>
      <c r="Q125" s="1073"/>
      <c r="R125" s="963">
        <v>132838</v>
      </c>
      <c r="S125" s="966">
        <v>9659</v>
      </c>
      <c r="T125" s="963">
        <f>R125-S125</f>
        <v>123179</v>
      </c>
      <c r="U125" s="965">
        <f>(S125/R125*100)</f>
        <v>7.271262741083123</v>
      </c>
      <c r="V125" s="1074"/>
    </row>
    <row r="126" spans="2:22" s="544" customFormat="1" ht="18" hidden="1" customHeight="1">
      <c r="B126" s="430">
        <v>43771</v>
      </c>
      <c r="C126" s="1027"/>
      <c r="D126" s="963"/>
      <c r="E126" s="963">
        <f t="shared" ref="E126:E128" si="24">C126-D126</f>
        <v>0</v>
      </c>
      <c r="F126" s="962" t="e">
        <f t="shared" si="17"/>
        <v>#DIV/0!</v>
      </c>
      <c r="G126" s="1072"/>
      <c r="H126" s="966"/>
      <c r="I126" s="963"/>
      <c r="J126" s="963">
        <f t="shared" ref="J126:J128" si="25">H126-I126</f>
        <v>0</v>
      </c>
      <c r="K126" s="962" t="e">
        <f t="shared" si="19"/>
        <v>#DIV/0!</v>
      </c>
      <c r="L126" s="965"/>
      <c r="M126" s="966"/>
      <c r="N126" s="963"/>
      <c r="O126" s="966">
        <f t="shared" si="20"/>
        <v>0</v>
      </c>
      <c r="P126" s="965" t="e">
        <f t="shared" si="21"/>
        <v>#DIV/0!</v>
      </c>
      <c r="Q126" s="1073"/>
      <c r="R126" s="963"/>
      <c r="S126" s="966"/>
      <c r="T126" s="963">
        <f t="shared" ref="T126:T128" si="26">R126-S126</f>
        <v>0</v>
      </c>
      <c r="U126" s="965" t="e">
        <f t="shared" ref="U126:U128" si="27">(S126/R126*100)</f>
        <v>#DIV/0!</v>
      </c>
      <c r="V126" s="1074"/>
    </row>
    <row r="127" spans="2:22" ht="18" hidden="1" customHeight="1">
      <c r="B127" s="430">
        <v>43801</v>
      </c>
      <c r="C127" s="1027"/>
      <c r="D127" s="963"/>
      <c r="E127" s="963">
        <f t="shared" si="24"/>
        <v>0</v>
      </c>
      <c r="F127" s="962" t="e">
        <f t="shared" si="17"/>
        <v>#DIV/0!</v>
      </c>
      <c r="G127" s="1072"/>
      <c r="H127" s="966"/>
      <c r="I127" s="963"/>
      <c r="J127" s="963">
        <f t="shared" si="25"/>
        <v>0</v>
      </c>
      <c r="K127" s="962" t="e">
        <f t="shared" si="19"/>
        <v>#DIV/0!</v>
      </c>
      <c r="L127" s="965"/>
      <c r="M127" s="966"/>
      <c r="N127" s="963"/>
      <c r="O127" s="966">
        <f t="shared" si="20"/>
        <v>0</v>
      </c>
      <c r="P127" s="965" t="e">
        <f t="shared" si="21"/>
        <v>#DIV/0!</v>
      </c>
      <c r="Q127" s="1073"/>
      <c r="R127" s="963"/>
      <c r="S127" s="966"/>
      <c r="T127" s="963">
        <f t="shared" si="26"/>
        <v>0</v>
      </c>
      <c r="U127" s="965" t="e">
        <f t="shared" si="27"/>
        <v>#DIV/0!</v>
      </c>
      <c r="V127" s="1074"/>
    </row>
    <row r="128" spans="2:22" s="544" customFormat="1" ht="18" customHeight="1">
      <c r="B128" s="430">
        <v>43771</v>
      </c>
      <c r="C128" s="963">
        <v>122472</v>
      </c>
      <c r="D128" s="963">
        <v>7804</v>
      </c>
      <c r="E128" s="963">
        <f t="shared" si="24"/>
        <v>114668</v>
      </c>
      <c r="F128" s="962">
        <f t="shared" si="17"/>
        <v>6.3720687177477293</v>
      </c>
      <c r="G128" s="1073"/>
      <c r="H128" s="963">
        <v>60840</v>
      </c>
      <c r="I128" s="963">
        <v>3053</v>
      </c>
      <c r="J128" s="963">
        <f t="shared" si="25"/>
        <v>57787</v>
      </c>
      <c r="K128" s="962">
        <f t="shared" si="19"/>
        <v>5.018080210387903</v>
      </c>
      <c r="L128" s="965"/>
      <c r="M128" s="963">
        <v>849628</v>
      </c>
      <c r="N128" s="963">
        <v>56461</v>
      </c>
      <c r="O128" s="966">
        <f t="shared" si="20"/>
        <v>793167</v>
      </c>
      <c r="P128" s="965">
        <f t="shared" si="21"/>
        <v>6.6453789187738632</v>
      </c>
      <c r="Q128" s="1073"/>
      <c r="R128" s="963">
        <v>135871</v>
      </c>
      <c r="S128" s="963">
        <v>9681</v>
      </c>
      <c r="T128" s="963">
        <f t="shared" si="26"/>
        <v>126190</v>
      </c>
      <c r="U128" s="965">
        <f t="shared" si="27"/>
        <v>7.1251407585135897</v>
      </c>
      <c r="V128" s="1169"/>
    </row>
    <row r="129" spans="2:22" ht="18" customHeight="1">
      <c r="B129" t="s">
        <v>257</v>
      </c>
      <c r="C129" s="1045"/>
      <c r="D129" s="1045"/>
      <c r="E129" s="1045"/>
      <c r="F129" s="1045"/>
      <c r="G129" s="1045"/>
      <c r="H129" s="1045"/>
      <c r="I129" s="1045"/>
      <c r="J129" s="1045"/>
      <c r="K129" s="1045"/>
      <c r="L129" s="1045"/>
      <c r="M129" s="1045"/>
      <c r="N129" s="1045"/>
      <c r="O129" s="1045"/>
      <c r="P129" s="1045"/>
      <c r="Q129" s="1045"/>
      <c r="R129" s="1045"/>
      <c r="S129" s="1045"/>
      <c r="T129" s="1045"/>
      <c r="U129" s="1045"/>
      <c r="V129" s="1045"/>
    </row>
    <row r="137" spans="2:22">
      <c r="E137" s="1"/>
    </row>
    <row r="138" spans="2:22">
      <c r="E138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Monika Reikh</cp:lastModifiedBy>
  <cp:lastPrinted>2020-01-21T11:07:51Z</cp:lastPrinted>
  <dcterms:created xsi:type="dcterms:W3CDTF">2009-05-20T14:01:20Z</dcterms:created>
  <dcterms:modified xsi:type="dcterms:W3CDTF">2020-01-22T10:40:38Z</dcterms:modified>
</cp:coreProperties>
</file>